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E:\109-上課教材\"/>
    </mc:Choice>
  </mc:AlternateContent>
  <xr:revisionPtr revIDLastSave="0" documentId="13_ncr:1_{79405B2B-2F1A-4543-8190-AA11B5B5639C}" xr6:coauthVersionLast="47" xr6:coauthVersionMax="47" xr10:uidLastSave="{00000000-0000-0000-0000-000000000000}"/>
  <bookViews>
    <workbookView xWindow="-110" yWindow="-110" windowWidth="19420" windowHeight="10300" activeTab="2" xr2:uid="{00000000-000D-0000-FFFF-FFFF00000000}"/>
  </bookViews>
  <sheets>
    <sheet name="德爾菲-四分位距 -範列-原始數據" sheetId="15" r:id="rId1"/>
    <sheet name="德爾菲-四分位距 (排序)-準則重要性問卷結果" sheetId="12" r:id="rId2"/>
    <sheet name="德爾菲--準則重要性" sheetId="16" r:id="rId3"/>
  </sheets>
  <definedNames>
    <definedName name="_xlnm._FilterDatabase" localSheetId="1" hidden="1">'德爾菲-四分位距 (排序)-準則重要性問卷結果'!$A$3:$K$23</definedName>
    <definedName name="_xlnm._FilterDatabase" localSheetId="0" hidden="1">'德爾菲-四分位距 -範列-原始數據'!$A$2:$G$14</definedName>
    <definedName name="_xlnm._FilterDatabase" localSheetId="2" hidden="1">'德爾菲--準則重要性'!$A$2:$G$14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7" i="16" l="1"/>
  <c r="J27" i="16"/>
  <c r="J35" i="16" s="1"/>
  <c r="I27" i="16"/>
  <c r="I35" i="16" s="1"/>
  <c r="I17" i="16"/>
  <c r="I15" i="16"/>
  <c r="I16" i="16"/>
  <c r="H17" i="12"/>
  <c r="H16" i="12"/>
  <c r="I16" i="12"/>
  <c r="I17" i="12"/>
  <c r="J17" i="12" s="1"/>
  <c r="I21" i="16"/>
  <c r="I3" i="16"/>
  <c r="J16" i="12" l="1"/>
  <c r="K16" i="12"/>
  <c r="K17" i="12"/>
  <c r="I26" i="16"/>
  <c r="I25" i="16"/>
  <c r="I24" i="16"/>
  <c r="I22" i="16"/>
  <c r="I23" i="16"/>
  <c r="I5" i="12"/>
  <c r="I6" i="12"/>
  <c r="I7" i="12"/>
  <c r="J7" i="12" s="1"/>
  <c r="I8" i="12"/>
  <c r="I9" i="12"/>
  <c r="I10" i="12"/>
  <c r="I11" i="12"/>
  <c r="I12" i="12"/>
  <c r="I13" i="12"/>
  <c r="I14" i="12"/>
  <c r="I15" i="12"/>
  <c r="J15" i="12" s="1"/>
  <c r="I4" i="12"/>
  <c r="H5" i="12"/>
  <c r="H6" i="12"/>
  <c r="H7" i="12"/>
  <c r="H8" i="12"/>
  <c r="H9" i="12"/>
  <c r="H10" i="12"/>
  <c r="H11" i="12"/>
  <c r="H12" i="12"/>
  <c r="H13" i="12"/>
  <c r="H14" i="12"/>
  <c r="H15" i="12"/>
  <c r="H4" i="12"/>
  <c r="I4" i="16"/>
  <c r="I5" i="16"/>
  <c r="I6" i="16"/>
  <c r="I7" i="16"/>
  <c r="I8" i="16"/>
  <c r="I9" i="16"/>
  <c r="I10" i="16"/>
  <c r="I11" i="16"/>
  <c r="I12" i="16"/>
  <c r="I13" i="16"/>
  <c r="I14" i="16"/>
  <c r="J10" i="12" l="1"/>
  <c r="J9" i="12"/>
  <c r="J4" i="12"/>
  <c r="J8" i="12"/>
  <c r="J14" i="12"/>
  <c r="J6" i="12"/>
  <c r="J13" i="12"/>
  <c r="J12" i="12"/>
  <c r="J5" i="12"/>
  <c r="J11" i="12"/>
  <c r="K15" i="12"/>
  <c r="K4" i="12"/>
  <c r="J25" i="16" l="1"/>
  <c r="J21" i="16"/>
  <c r="J23" i="16"/>
  <c r="J22" i="16"/>
  <c r="J26" i="16"/>
  <c r="J24" i="16"/>
  <c r="K24" i="16" s="1"/>
  <c r="K5" i="12"/>
  <c r="K9" i="12"/>
  <c r="K13" i="12"/>
  <c r="K6" i="12"/>
  <c r="K8" i="12"/>
  <c r="K10" i="12"/>
  <c r="K14" i="12"/>
  <c r="K11" i="12"/>
  <c r="K7" i="12"/>
  <c r="K12" i="12"/>
  <c r="K23" i="16" l="1"/>
  <c r="K26" i="16"/>
  <c r="K22" i="16"/>
  <c r="K25" i="16"/>
  <c r="K21" i="16"/>
</calcChain>
</file>

<file path=xl/sharedStrings.xml><?xml version="1.0" encoding="utf-8"?>
<sst xmlns="http://schemas.openxmlformats.org/spreadsheetml/2006/main" count="145" uniqueCount="52">
  <si>
    <r>
      <rPr>
        <sz val="12"/>
        <color theme="1"/>
        <rFont val="標楷體"/>
        <family val="4"/>
        <charset val="136"/>
      </rPr>
      <t>準則代號</t>
    </r>
    <phoneticPr fontId="1" type="noConversion"/>
  </si>
  <si>
    <r>
      <rPr>
        <sz val="12"/>
        <color theme="1"/>
        <rFont val="標楷體"/>
        <family val="4"/>
        <charset val="136"/>
      </rPr>
      <t>準則</t>
    </r>
    <phoneticPr fontId="1" type="noConversion"/>
  </si>
  <si>
    <r>
      <rPr>
        <sz val="12"/>
        <color theme="1"/>
        <rFont val="標楷體"/>
        <family val="4"/>
        <charset val="136"/>
      </rPr>
      <t xml:space="preserve">第一四分位
</t>
    </r>
    <r>
      <rPr>
        <sz val="12"/>
        <color theme="1"/>
        <rFont val="Arial"/>
        <family val="2"/>
      </rPr>
      <t>(Q1)</t>
    </r>
    <phoneticPr fontId="1" type="noConversion"/>
  </si>
  <si>
    <r>
      <rPr>
        <sz val="12"/>
        <color theme="1"/>
        <rFont val="標楷體"/>
        <family val="4"/>
        <charset val="136"/>
      </rPr>
      <t xml:space="preserve">第三四分位
</t>
    </r>
    <r>
      <rPr>
        <sz val="12"/>
        <color theme="1"/>
        <rFont val="Arial"/>
        <family val="2"/>
      </rPr>
      <t>(Q3)</t>
    </r>
    <phoneticPr fontId="1" type="noConversion"/>
  </si>
  <si>
    <r>
      <rPr>
        <sz val="12"/>
        <color theme="1"/>
        <rFont val="標楷體"/>
        <family val="4"/>
        <charset val="136"/>
      </rPr>
      <t xml:space="preserve">四分位距
</t>
    </r>
    <r>
      <rPr>
        <sz val="12"/>
        <color theme="1"/>
        <rFont val="Arial"/>
        <family val="2"/>
      </rPr>
      <t>(IQR=Q3-Q1)</t>
    </r>
    <phoneticPr fontId="1" type="noConversion"/>
  </si>
  <si>
    <r>
      <t xml:space="preserve">(Q1~Q3)
</t>
    </r>
    <r>
      <rPr>
        <sz val="12"/>
        <color theme="1"/>
        <rFont val="標楷體"/>
        <family val="4"/>
        <charset val="136"/>
      </rPr>
      <t>平均值</t>
    </r>
    <phoneticPr fontId="1" type="noConversion"/>
  </si>
  <si>
    <t>A</t>
    <phoneticPr fontId="1" type="noConversion"/>
  </si>
  <si>
    <t>B</t>
    <phoneticPr fontId="1" type="noConversion"/>
  </si>
  <si>
    <t>C</t>
    <phoneticPr fontId="1" type="noConversion"/>
  </si>
  <si>
    <t>D</t>
    <phoneticPr fontId="1" type="noConversion"/>
  </si>
  <si>
    <t>E</t>
    <phoneticPr fontId="1" type="noConversion"/>
  </si>
  <si>
    <t>原始問卷資料</t>
    <phoneticPr fontId="1" type="noConversion"/>
  </si>
  <si>
    <r>
      <t>*</t>
    </r>
    <r>
      <rPr>
        <sz val="12"/>
        <color theme="1"/>
        <rFont val="細明體"/>
        <family val="3"/>
        <charset val="136"/>
      </rPr>
      <t>四分位距步驟：</t>
    </r>
    <r>
      <rPr>
        <sz val="12"/>
        <color theme="1"/>
        <rFont val="Arial"/>
        <family val="2"/>
      </rPr>
      <t>(1)</t>
    </r>
    <r>
      <rPr>
        <sz val="12"/>
        <color theme="1"/>
        <rFont val="細明體"/>
        <family val="3"/>
        <charset val="136"/>
      </rPr>
      <t>將專家問卷中的每一個題項</t>
    </r>
    <r>
      <rPr>
        <sz val="12"/>
        <color theme="1"/>
        <rFont val="Arial"/>
        <family val="2"/>
      </rPr>
      <t>(</t>
    </r>
    <r>
      <rPr>
        <sz val="12"/>
        <color theme="1"/>
        <rFont val="細明體"/>
        <family val="3"/>
        <charset val="136"/>
      </rPr>
      <t>準則</t>
    </r>
    <r>
      <rPr>
        <sz val="12"/>
        <color theme="1"/>
        <rFont val="Arial"/>
        <family val="2"/>
      </rPr>
      <t>)</t>
    </r>
    <r>
      <rPr>
        <sz val="12"/>
        <color theme="1"/>
        <rFont val="細明體"/>
        <family val="3"/>
        <charset val="136"/>
      </rPr>
      <t>，</t>
    </r>
    <r>
      <rPr>
        <b/>
        <sz val="12"/>
        <color rgb="FFFF0000"/>
        <rFont val="細明體"/>
        <family val="3"/>
        <charset val="136"/>
      </rPr>
      <t>每一列的數值由小排到大後，取第一四分位數</t>
    </r>
    <r>
      <rPr>
        <b/>
        <sz val="12"/>
        <color rgb="FFFF0000"/>
        <rFont val="Arial"/>
        <family val="2"/>
      </rPr>
      <t xml:space="preserve"> (Q1)</t>
    </r>
    <r>
      <rPr>
        <b/>
        <sz val="12"/>
        <color rgb="FFFF0000"/>
        <rFont val="細明體"/>
        <family val="3"/>
        <charset val="136"/>
      </rPr>
      <t>與第三四分位數</t>
    </r>
    <r>
      <rPr>
        <b/>
        <sz val="12"/>
        <color rgb="FFFF0000"/>
        <rFont val="Arial"/>
        <family val="2"/>
      </rPr>
      <t xml:space="preserve"> (Q3) </t>
    </r>
    <r>
      <rPr>
        <sz val="12"/>
        <rFont val="細明體"/>
        <family val="3"/>
        <charset val="136"/>
      </rPr>
      <t>；</t>
    </r>
    <r>
      <rPr>
        <sz val="12"/>
        <color theme="1"/>
        <rFont val="Arial"/>
        <family val="2"/>
      </rPr>
      <t>(2)excel</t>
    </r>
    <r>
      <rPr>
        <sz val="12"/>
        <color theme="1"/>
        <rFont val="細明體"/>
        <family val="3"/>
        <charset val="136"/>
      </rPr>
      <t>函數自動帶出，即完成。</t>
    </r>
    <phoneticPr fontId="1" type="noConversion"/>
  </si>
  <si>
    <t>(1)</t>
    <phoneticPr fontId="1" type="noConversion"/>
  </si>
  <si>
    <t>(2)</t>
  </si>
  <si>
    <t>(3)</t>
  </si>
  <si>
    <t>相對重要程度</t>
  </si>
  <si>
    <r>
      <rPr>
        <sz val="12"/>
        <color theme="1"/>
        <rFont val="細明體"/>
        <family val="3"/>
        <charset val="136"/>
      </rPr>
      <t>抉擇準則</t>
    </r>
    <phoneticPr fontId="1" type="noConversion"/>
  </si>
  <si>
    <t>平均值</t>
    <phoneticPr fontId="1" type="noConversion"/>
  </si>
  <si>
    <t>共識度
四分位距(IQR)</t>
    <phoneticPr fontId="1" type="noConversion"/>
  </si>
  <si>
    <t>權重</t>
    <phoneticPr fontId="1" type="noConversion"/>
  </si>
  <si>
    <t>排名</t>
    <phoneticPr fontId="1" type="noConversion"/>
  </si>
  <si>
    <r>
      <t>*</t>
    </r>
    <r>
      <rPr>
        <sz val="12"/>
        <color theme="1"/>
        <rFont val="細明體"/>
        <family val="3"/>
        <charset val="136"/>
      </rPr>
      <t>評估準則</t>
    </r>
    <r>
      <rPr>
        <sz val="12"/>
        <color rgb="FFFF0000"/>
        <rFont val="細明體"/>
        <family val="3"/>
        <charset val="136"/>
      </rPr>
      <t>重要性</t>
    </r>
    <r>
      <rPr>
        <sz val="12"/>
        <color rgb="FFFF0000"/>
        <rFont val="Arial"/>
        <family val="2"/>
      </rPr>
      <t>(</t>
    </r>
    <r>
      <rPr>
        <sz val="12"/>
        <color rgb="FFFF0000"/>
        <rFont val="細明體"/>
        <family val="3"/>
        <charset val="136"/>
      </rPr>
      <t>關鍵因素</t>
    </r>
    <r>
      <rPr>
        <sz val="12"/>
        <color rgb="FFFF0000"/>
        <rFont val="Arial"/>
        <family val="2"/>
      </rPr>
      <t>)</t>
    </r>
    <r>
      <rPr>
        <sz val="12"/>
        <color theme="1"/>
        <rFont val="細明體"/>
        <family val="3"/>
        <charset val="136"/>
      </rPr>
      <t>：專家問卷回收即可進行評估</t>
    </r>
    <phoneticPr fontId="1" type="noConversion"/>
  </si>
  <si>
    <t>興建成本</t>
  </si>
  <si>
    <t>距市場遠近</t>
  </si>
  <si>
    <t>運輸成本</t>
  </si>
  <si>
    <t>原料取得難易</t>
  </si>
  <si>
    <t>土地取得難易</t>
  </si>
  <si>
    <t>供應商的來源</t>
  </si>
  <si>
    <t>勞力來源</t>
  </si>
  <si>
    <t>居民反對態度</t>
  </si>
  <si>
    <t>風水</t>
  </si>
  <si>
    <t>水電供應</t>
  </si>
  <si>
    <t>天候狀況</t>
  </si>
  <si>
    <t>環境污染</t>
  </si>
  <si>
    <t>公共設施</t>
  </si>
  <si>
    <t>法規限制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</si>
  <si>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</si>
  <si>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</si>
  <si>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</si>
  <si>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</si>
  <si>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</si>
  <si>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</si>
  <si>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</si>
  <si>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</si>
  <si>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</si>
  <si>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</si>
  <si>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</si>
  <si>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</si>
  <si>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C13</t>
  </si>
  <si>
    <t>C14</t>
  </si>
  <si>
    <t>加總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</si>
</sst>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"/>
  </numFmts>
  <fonts count="14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Arial"/>
      <family val="2"/>
    </font>
    <font>
      <sz val="12"/>
      <color theme="1"/>
      <name val="細明體"/>
      <family val="3"/>
      <charset val="136"/>
    </font>
    <font>
      <sz val="12"/>
      <color theme="1"/>
      <name val="標楷體"/>
      <family val="4"/>
      <charset val="136"/>
    </font>
    <font>
      <sz val="12"/>
      <name val="Arial"/>
      <family val="2"/>
    </font>
    <font>
      <b/>
      <sz val="12"/>
      <color rgb="FFFF0000"/>
      <name val="細明體"/>
      <family val="3"/>
      <charset val="136"/>
    </font>
    <font>
      <sz val="12"/>
      <name val="細明體"/>
      <family val="3"/>
      <charset val="136"/>
    </font>
    <font>
      <sz val="12"/>
      <color rgb="FFFF0000"/>
      <name val="Arial"/>
      <family val="2"/>
    </font>
    <font>
      <sz val="12"/>
      <color rgb="FFFF0000"/>
      <name val="細明體"/>
      <family val="3"/>
      <charset val="136"/>
    </font>
    <font>
      <sz val="12"/>
      <color theme="1"/>
      <name val="Arial"/>
      <family val="3"/>
      <charset val="136"/>
    </font>
    <font>
      <b/>
      <sz val="12"/>
      <color rgb="FFFF0000"/>
      <name val="Arial"/>
      <family val="2"/>
    </font>
    <font>
      <sz val="12"/>
      <color rgb="FF0070C0"/>
      <name val="Arial"/>
      <family val="2"/>
    </font>
    <font>
      <b/>
      <sz val="12"/>
      <color rgb="FFFF0000"/>
      <name val="Arial"/>
      <family val="3"/>
      <charset val="136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theme="4" tint="-0.24994659260841701"/>
      </top>
      <bottom style="medium">
        <color theme="4" tint="-0.2499465926084170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theme="4" tint="-0.2499465926084170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 shrinkToFit="1"/>
    </xf>
    <xf numFmtId="0" fontId="2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2" fontId="5" fillId="0" borderId="1" xfId="0" applyNumberFormat="1" applyFont="1" applyBorder="1" applyAlignment="1">
      <alignment horizontal="center" vertical="center"/>
    </xf>
    <xf numFmtId="0" fontId="8" fillId="0" borderId="0" xfId="0" applyFont="1">
      <alignment vertical="center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49" fontId="8" fillId="0" borderId="0" xfId="0" applyNumberFormat="1" applyFont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176" fontId="11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" fillId="4" borderId="4" xfId="0" applyFont="1" applyFill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0" fontId="5" fillId="0" borderId="9" xfId="0" applyFont="1" applyBorder="1">
      <alignment vertical="center"/>
    </xf>
    <xf numFmtId="2" fontId="5" fillId="0" borderId="6" xfId="0" applyNumberFormat="1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176" fontId="2" fillId="0" borderId="9" xfId="0" applyNumberFormat="1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2" fillId="0" borderId="9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14" xfId="0" applyFont="1" applyBorder="1">
      <alignment vertical="center"/>
    </xf>
    <xf numFmtId="0" fontId="2" fillId="0" borderId="15" xfId="0" applyFont="1" applyBorder="1">
      <alignment vertical="center"/>
    </xf>
  </cellXfs>
  <cellStyles count="1">
    <cellStyle name="一般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19</xdr:row>
      <xdr:rowOff>70557</xdr:rowOff>
    </xdr:from>
    <xdr:to>
      <xdr:col>10</xdr:col>
      <xdr:colOff>917222</xdr:colOff>
      <xdr:row>24</xdr:row>
      <xdr:rowOff>176390</xdr:rowOff>
    </xdr:to>
    <xdr:sp macro="" textlink="">
      <xdr:nvSpPr>
        <xdr:cNvPr id="3" name="語音泡泡: 矩形 2">
          <a:extLst>
            <a:ext uri="{FF2B5EF4-FFF2-40B4-BE49-F238E27FC236}">
              <a16:creationId xmlns:a16="http://schemas.microsoft.com/office/drawing/2014/main" id="{B49F2CC9-B726-4089-AE49-E56646349F83}"/>
            </a:ext>
          </a:extLst>
        </xdr:cNvPr>
        <xdr:cNvSpPr/>
      </xdr:nvSpPr>
      <xdr:spPr>
        <a:xfrm>
          <a:off x="4847167" y="4219224"/>
          <a:ext cx="6335888" cy="1093610"/>
        </a:xfrm>
        <a:prstGeom prst="wedgeRectCallout">
          <a:avLst>
            <a:gd name="adj1" fmla="val 25175"/>
            <a:gd name="adj2" fmla="val -83514"/>
          </a:avLst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TW" altLang="en-US" sz="1400">
              <a:solidFill>
                <a:sysClr val="windowText" lastClr="000000"/>
              </a:solidFill>
            </a:rPr>
            <a:t>四分位</a:t>
          </a:r>
          <a:r>
            <a:rPr lang="en-US" altLang="zh-TW" sz="1400">
              <a:solidFill>
                <a:sysClr val="windowText" lastClr="000000"/>
              </a:solidFill>
            </a:rPr>
            <a:t>(IQR)</a:t>
          </a:r>
          <a:r>
            <a:rPr lang="zh-TW" altLang="en-US" sz="1400">
              <a:solidFill>
                <a:sysClr val="windowText" lastClr="000000"/>
              </a:solidFill>
            </a:rPr>
            <a:t>距為第一四分位數與第三四分位數的差距。</a:t>
          </a:r>
          <a:endParaRPr lang="en-US" altLang="zh-TW" sz="1400">
            <a:solidFill>
              <a:sysClr val="windowText" lastClr="000000"/>
            </a:solidFill>
          </a:endParaRPr>
        </a:p>
        <a:p>
          <a:pPr algn="l"/>
          <a:r>
            <a:rPr lang="zh-TW" altLang="en-US" sz="1400">
              <a:solidFill>
                <a:sysClr val="windowText" lastClr="000000"/>
              </a:solidFill>
            </a:rPr>
            <a:t>當題項之</a:t>
          </a:r>
          <a:r>
            <a:rPr lang="zh-TW" altLang="en-US" sz="1400" b="1">
              <a:solidFill>
                <a:srgbClr val="FF0000"/>
              </a:solidFill>
            </a:rPr>
            <a:t>四分位距</a:t>
          </a:r>
          <a:r>
            <a:rPr lang="en-US" altLang="zh-TW" sz="1400" b="1">
              <a:solidFill>
                <a:srgbClr val="FF0000"/>
              </a:solidFill>
            </a:rPr>
            <a:t>(IQR)</a:t>
          </a:r>
          <a:r>
            <a:rPr lang="zh-TW" altLang="en-US" sz="1400" b="1">
              <a:solidFill>
                <a:srgbClr val="FF0000"/>
              </a:solidFill>
            </a:rPr>
            <a:t>不大於</a:t>
          </a:r>
          <a:r>
            <a:rPr lang="en-US" altLang="zh-TW" sz="1400" b="1">
              <a:solidFill>
                <a:srgbClr val="FF0000"/>
              </a:solidFill>
            </a:rPr>
            <a:t>2</a:t>
          </a:r>
          <a:r>
            <a:rPr lang="zh-TW" altLang="en-US" sz="1400" b="1">
              <a:solidFill>
                <a:srgbClr val="FF0000"/>
              </a:solidFill>
            </a:rPr>
            <a:t>時</a:t>
          </a:r>
          <a:r>
            <a:rPr lang="zh-TW" altLang="en-US" sz="1400">
              <a:solidFill>
                <a:sysClr val="windowText" lastClr="000000"/>
              </a:solidFill>
            </a:rPr>
            <a:t>，則表示專家在該題項達成共識</a:t>
          </a:r>
          <a:r>
            <a:rPr lang="en-US" altLang="zh-TW" sz="1400">
              <a:solidFill>
                <a:sysClr val="windowText" lastClr="000000"/>
              </a:solidFill>
            </a:rPr>
            <a:t>(Faherty, 1979)</a:t>
          </a:r>
        </a:p>
        <a:p>
          <a:pPr algn="l"/>
          <a:endParaRPr lang="en-US" altLang="zh-TW" sz="1400">
            <a:solidFill>
              <a:sysClr val="windowText" lastClr="000000"/>
            </a:solidFill>
          </a:endParaRPr>
        </a:p>
        <a:p>
          <a:pPr algn="l"/>
          <a:r>
            <a:rPr lang="en-US" altLang="zh-TW" sz="1400">
              <a:solidFill>
                <a:sysClr val="windowText" lastClr="000000"/>
              </a:solidFill>
            </a:rPr>
            <a:t>====================================================================</a:t>
          </a:r>
        </a:p>
        <a:p>
          <a:pPr algn="l"/>
          <a:endParaRPr lang="en-US" altLang="zh-TW" sz="14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761998</xdr:colOff>
      <xdr:row>17</xdr:row>
      <xdr:rowOff>-1</xdr:rowOff>
    </xdr:from>
    <xdr:to>
      <xdr:col>8</xdr:col>
      <xdr:colOff>515056</xdr:colOff>
      <xdr:row>19</xdr:row>
      <xdr:rowOff>15874</xdr:rowOff>
    </xdr:to>
    <xdr:grpSp>
      <xdr:nvGrpSpPr>
        <xdr:cNvPr id="7" name="群組 6">
          <a:extLst>
            <a:ext uri="{FF2B5EF4-FFF2-40B4-BE49-F238E27FC236}">
              <a16:creationId xmlns:a16="http://schemas.microsoft.com/office/drawing/2014/main" id="{D92633A2-88CC-C472-EA0C-AEA070BC44A1}"/>
            </a:ext>
          </a:extLst>
        </xdr:cNvPr>
        <xdr:cNvGrpSpPr/>
      </xdr:nvGrpSpPr>
      <xdr:grpSpPr>
        <a:xfrm>
          <a:off x="1603373" y="4008437"/>
          <a:ext cx="4729871" cy="420687"/>
          <a:chOff x="1502831" y="3429001"/>
          <a:chExt cx="6766280" cy="670274"/>
        </a:xfrm>
      </xdr:grpSpPr>
      <xdr:sp macro="" textlink="">
        <xdr:nvSpPr>
          <xdr:cNvPr id="5" name="箭號: 上彎 4">
            <a:extLst>
              <a:ext uri="{FF2B5EF4-FFF2-40B4-BE49-F238E27FC236}">
                <a16:creationId xmlns:a16="http://schemas.microsoft.com/office/drawing/2014/main" id="{7D396306-F71A-E79B-C556-B90B6082608A}"/>
              </a:ext>
            </a:extLst>
          </xdr:cNvPr>
          <xdr:cNvSpPr/>
        </xdr:nvSpPr>
        <xdr:spPr>
          <a:xfrm flipH="1" flipV="1">
            <a:off x="1502831" y="3584220"/>
            <a:ext cx="6766279" cy="515055"/>
          </a:xfrm>
          <a:prstGeom prst="bentUpArrow">
            <a:avLst/>
          </a:prstGeom>
          <a:ln>
            <a:solidFill>
              <a:schemeClr val="accent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zh-TW" altLang="en-US" sz="1100"/>
          </a:p>
        </xdr:txBody>
      </xdr:sp>
      <xdr:sp macro="" textlink="">
        <xdr:nvSpPr>
          <xdr:cNvPr id="6" name="矩形: 圓角 5">
            <a:extLst>
              <a:ext uri="{FF2B5EF4-FFF2-40B4-BE49-F238E27FC236}">
                <a16:creationId xmlns:a16="http://schemas.microsoft.com/office/drawing/2014/main" id="{63C7AA5D-DDE6-6384-3C32-70BEB995E6C6}"/>
              </a:ext>
            </a:extLst>
          </xdr:cNvPr>
          <xdr:cNvSpPr/>
        </xdr:nvSpPr>
        <xdr:spPr>
          <a:xfrm>
            <a:off x="8142111" y="3429001"/>
            <a:ext cx="127000" cy="254000"/>
          </a:xfrm>
          <a:prstGeom prst="roundRect">
            <a:avLst/>
          </a:prstGeom>
          <a:ln>
            <a:solidFill>
              <a:schemeClr val="accent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zh-TW" altLang="en-US" sz="1100"/>
          </a:p>
        </xdr:txBody>
      </xdr:sp>
    </xdr:grpSp>
    <xdr:clientData/>
  </xdr:twoCellAnchor>
  <xdr:twoCellAnchor>
    <xdr:from>
      <xdr:col>9</xdr:col>
      <xdr:colOff>156591</xdr:colOff>
      <xdr:row>15</xdr:row>
      <xdr:rowOff>7935</xdr:rowOff>
    </xdr:from>
    <xdr:to>
      <xdr:col>12</xdr:col>
      <xdr:colOff>158749</xdr:colOff>
      <xdr:row>16</xdr:row>
      <xdr:rowOff>285747</xdr:rowOff>
    </xdr:to>
    <xdr:grpSp>
      <xdr:nvGrpSpPr>
        <xdr:cNvPr id="2" name="群組 1">
          <a:extLst>
            <a:ext uri="{FF2B5EF4-FFF2-40B4-BE49-F238E27FC236}">
              <a16:creationId xmlns:a16="http://schemas.microsoft.com/office/drawing/2014/main" id="{F3651676-F153-079C-C553-932C3142E3BE}"/>
            </a:ext>
          </a:extLst>
        </xdr:cNvPr>
        <xdr:cNvGrpSpPr/>
      </xdr:nvGrpSpPr>
      <xdr:grpSpPr>
        <a:xfrm>
          <a:off x="6927279" y="3484560"/>
          <a:ext cx="2629470" cy="484187"/>
          <a:chOff x="8610029" y="3204077"/>
          <a:chExt cx="2827907" cy="511752"/>
        </a:xfrm>
      </xdr:grpSpPr>
      <xdr:sp macro="" textlink="">
        <xdr:nvSpPr>
          <xdr:cNvPr id="9" name="文字方塊 8">
            <a:extLst>
              <a:ext uri="{FF2B5EF4-FFF2-40B4-BE49-F238E27FC236}">
                <a16:creationId xmlns:a16="http://schemas.microsoft.com/office/drawing/2014/main" id="{73162416-4248-9C7F-490E-6367283C6CDB}"/>
              </a:ext>
            </a:extLst>
          </xdr:cNvPr>
          <xdr:cNvSpPr txBox="1"/>
        </xdr:nvSpPr>
        <xdr:spPr>
          <a:xfrm>
            <a:off x="8972903" y="3204077"/>
            <a:ext cx="2465033" cy="511752"/>
          </a:xfrm>
          <a:prstGeom prst="rect">
            <a:avLst/>
          </a:prstGeom>
          <a:solidFill>
            <a:srgbClr val="FFFF00"/>
          </a:solidFill>
          <a:ln>
            <a:solidFill>
              <a:sysClr val="windowText" lastClr="000000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zh-TW" altLang="en-US" sz="1100"/>
              <a:t>管理意涵</a:t>
            </a:r>
            <a:endParaRPr lang="en-US" altLang="zh-TW" sz="1100"/>
          </a:p>
          <a:p>
            <a:r>
              <a:rPr lang="zh-TW" altLang="en-US" sz="1100"/>
              <a:t>建議取前</a:t>
            </a:r>
            <a:r>
              <a:rPr lang="en-US" altLang="zh-TW" sz="1100"/>
              <a:t>1/3</a:t>
            </a:r>
            <a:r>
              <a:rPr lang="zh-TW" altLang="en-US" sz="1100"/>
              <a:t>或</a:t>
            </a:r>
            <a:r>
              <a:rPr lang="en-US" altLang="zh-TW" sz="1100"/>
              <a:t>1/2</a:t>
            </a:r>
            <a:r>
              <a:rPr lang="zh-TW" altLang="zh-TW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的關鍵因素</a:t>
            </a:r>
            <a:r>
              <a:rPr lang="zh-TW" alt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分析</a:t>
            </a:r>
            <a:endParaRPr lang="zh-TW" altLang="en-US" sz="1100"/>
          </a:p>
        </xdr:txBody>
      </xdr:sp>
      <xdr:sp macro="" textlink="">
        <xdr:nvSpPr>
          <xdr:cNvPr id="12" name="箭號: 向右 11">
            <a:extLst>
              <a:ext uri="{FF2B5EF4-FFF2-40B4-BE49-F238E27FC236}">
                <a16:creationId xmlns:a16="http://schemas.microsoft.com/office/drawing/2014/main" id="{B56693EF-206B-F0C3-3008-54DA4565186C}"/>
              </a:ext>
            </a:extLst>
          </xdr:cNvPr>
          <xdr:cNvSpPr/>
        </xdr:nvSpPr>
        <xdr:spPr>
          <a:xfrm rot="10800000">
            <a:off x="8610029" y="3297681"/>
            <a:ext cx="360734" cy="288187"/>
          </a:xfrm>
          <a:prstGeom prst="rightArrow">
            <a:avLst/>
          </a:prstGeom>
          <a:solidFill>
            <a:srgbClr val="FFFF00"/>
          </a:solidFill>
          <a:ln>
            <a:solidFill>
              <a:schemeClr val="tx1">
                <a:lumMod val="50000"/>
                <a:lumOff val="50000"/>
              </a:schemeClr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zh-TW" altLang="en-US" sz="1100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28EA6-CDF2-4975-913E-3A625DE75872}">
  <dimension ref="A1:P16"/>
  <sheetViews>
    <sheetView zoomScale="90" zoomScaleNormal="90" workbookViewId="0">
      <selection activeCell="F12" sqref="F12"/>
    </sheetView>
  </sheetViews>
  <sheetFormatPr defaultColWidth="8.7265625" defaultRowHeight="15.5" x14ac:dyDescent="0.4"/>
  <cols>
    <col min="1" max="1" width="15.1796875" style="2" bestFit="1" customWidth="1"/>
    <col min="2" max="2" width="25.453125" style="1" customWidth="1"/>
    <col min="3" max="7" width="12.36328125" style="2" customWidth="1"/>
    <col min="8" max="16384" width="8.7265625" style="1"/>
  </cols>
  <sheetData>
    <row r="1" spans="1:16" ht="30.5" customHeight="1" x14ac:dyDescent="0.4">
      <c r="A1" s="12" t="s">
        <v>11</v>
      </c>
    </row>
    <row r="2" spans="1:16" ht="17" x14ac:dyDescent="0.4">
      <c r="A2" s="4" t="s">
        <v>0</v>
      </c>
      <c r="B2" s="4" t="s">
        <v>1</v>
      </c>
      <c r="C2" s="5" t="s">
        <v>6</v>
      </c>
      <c r="D2" s="5" t="s">
        <v>7</v>
      </c>
      <c r="E2" s="5" t="s">
        <v>8</v>
      </c>
      <c r="F2" s="5" t="s">
        <v>9</v>
      </c>
      <c r="G2" s="5" t="s">
        <v>10</v>
      </c>
    </row>
    <row r="3" spans="1:16" x14ac:dyDescent="0.4">
      <c r="A3" s="8" t="s">
        <v>37</v>
      </c>
      <c r="B3" s="9" t="s">
        <v>23</v>
      </c>
      <c r="C3" s="8"/>
      <c r="D3" s="8"/>
      <c r="E3" s="8"/>
      <c r="F3" s="8"/>
      <c r="G3" s="8"/>
      <c r="H3" s="3"/>
      <c r="I3" s="3"/>
      <c r="J3" s="3"/>
      <c r="K3" s="3"/>
      <c r="L3" s="3"/>
      <c r="M3" s="3"/>
      <c r="N3" s="3"/>
      <c r="O3" s="3"/>
      <c r="P3" s="3"/>
    </row>
    <row r="4" spans="1:16" x14ac:dyDescent="0.4">
      <c r="A4" s="8" t="s">
        <v>38</v>
      </c>
      <c r="B4" s="9" t="s">
        <v>24</v>
      </c>
      <c r="C4" s="8"/>
      <c r="D4" s="8"/>
      <c r="E4" s="8"/>
      <c r="F4" s="8"/>
      <c r="G4" s="8"/>
      <c r="H4" s="3"/>
      <c r="I4" s="3"/>
      <c r="J4" s="3"/>
      <c r="K4" s="3"/>
      <c r="L4" s="3"/>
      <c r="M4" s="3"/>
      <c r="N4" s="3"/>
      <c r="O4" s="3"/>
      <c r="P4" s="3"/>
    </row>
    <row r="5" spans="1:16" x14ac:dyDescent="0.4">
      <c r="A5" s="8" t="s">
        <v>39</v>
      </c>
      <c r="B5" s="9" t="s">
        <v>25</v>
      </c>
      <c r="C5" s="8"/>
      <c r="D5" s="8"/>
      <c r="E5" s="8"/>
      <c r="F5" s="8"/>
      <c r="G5" s="8"/>
      <c r="H5" s="3"/>
      <c r="I5" s="3"/>
      <c r="J5" s="3"/>
      <c r="K5" s="3"/>
      <c r="L5" s="3"/>
      <c r="M5" s="3"/>
      <c r="N5" s="3"/>
      <c r="O5" s="3"/>
      <c r="P5" s="3"/>
    </row>
    <row r="6" spans="1:16" x14ac:dyDescent="0.4">
      <c r="A6" s="8" t="s">
        <v>40</v>
      </c>
      <c r="B6" s="9" t="s">
        <v>26</v>
      </c>
      <c r="C6" s="8"/>
      <c r="D6" s="8"/>
      <c r="E6" s="8"/>
      <c r="F6" s="8"/>
      <c r="G6" s="8"/>
      <c r="H6" s="3"/>
      <c r="I6" s="3"/>
      <c r="J6" s="3"/>
      <c r="K6" s="3"/>
      <c r="L6" s="3"/>
      <c r="M6" s="3"/>
      <c r="N6" s="3"/>
      <c r="O6" s="3"/>
      <c r="P6" s="3"/>
    </row>
    <row r="7" spans="1:16" x14ac:dyDescent="0.4">
      <c r="A7" s="8" t="s">
        <v>41</v>
      </c>
      <c r="B7" s="9" t="s">
        <v>27</v>
      </c>
      <c r="C7" s="8"/>
      <c r="D7" s="8"/>
      <c r="E7" s="8"/>
      <c r="F7" s="8"/>
      <c r="G7" s="8"/>
      <c r="H7" s="3"/>
      <c r="I7" s="3"/>
      <c r="J7" s="3"/>
      <c r="K7" s="3"/>
      <c r="L7" s="3"/>
      <c r="M7" s="3"/>
      <c r="N7" s="3"/>
      <c r="O7" s="3"/>
      <c r="P7" s="3"/>
    </row>
    <row r="8" spans="1:16" x14ac:dyDescent="0.4">
      <c r="A8" s="8" t="s">
        <v>42</v>
      </c>
      <c r="B8" s="9" t="s">
        <v>28</v>
      </c>
      <c r="C8" s="8"/>
      <c r="D8" s="8"/>
      <c r="E8" s="8"/>
      <c r="F8" s="8"/>
      <c r="G8" s="8"/>
      <c r="H8" s="3"/>
      <c r="I8" s="3"/>
      <c r="J8" s="3"/>
      <c r="K8" s="3"/>
      <c r="L8" s="3"/>
      <c r="M8" s="3"/>
      <c r="N8" s="3"/>
      <c r="O8" s="3"/>
      <c r="P8" s="3"/>
    </row>
    <row r="9" spans="1:16" x14ac:dyDescent="0.4">
      <c r="A9" s="8" t="s">
        <v>43</v>
      </c>
      <c r="B9" s="9" t="s">
        <v>29</v>
      </c>
      <c r="C9" s="8"/>
      <c r="D9" s="8"/>
      <c r="E9" s="8"/>
      <c r="F9" s="8"/>
      <c r="G9" s="8"/>
      <c r="H9" s="3"/>
      <c r="I9" s="3"/>
      <c r="J9" s="3"/>
      <c r="K9" s="3"/>
      <c r="L9" s="3"/>
      <c r="M9" s="3"/>
      <c r="N9" s="3"/>
      <c r="O9" s="3"/>
      <c r="P9" s="3"/>
    </row>
    <row r="10" spans="1:16" x14ac:dyDescent="0.4">
      <c r="A10" s="8" t="s">
        <v>44</v>
      </c>
      <c r="B10" s="9" t="s">
        <v>30</v>
      </c>
      <c r="C10" s="8"/>
      <c r="D10" s="8"/>
      <c r="E10" s="8"/>
      <c r="F10" s="8"/>
      <c r="G10" s="8"/>
      <c r="H10" s="3"/>
      <c r="I10" s="3"/>
      <c r="J10" s="3"/>
      <c r="K10" s="3"/>
      <c r="L10" s="3"/>
      <c r="M10" s="3"/>
      <c r="N10" s="3"/>
      <c r="O10" s="3"/>
      <c r="P10" s="3"/>
    </row>
    <row r="11" spans="1:16" x14ac:dyDescent="0.4">
      <c r="A11" s="8" t="s">
        <v>45</v>
      </c>
      <c r="B11" s="9" t="s">
        <v>31</v>
      </c>
      <c r="C11" s="8"/>
      <c r="D11" s="8"/>
      <c r="E11" s="8"/>
      <c r="F11" s="8"/>
      <c r="G11" s="8"/>
      <c r="H11" s="3"/>
      <c r="I11" s="3"/>
      <c r="J11" s="3"/>
      <c r="K11" s="3"/>
      <c r="L11" s="3"/>
      <c r="M11" s="3"/>
      <c r="N11" s="3"/>
      <c r="O11" s="3"/>
      <c r="P11" s="3"/>
    </row>
    <row r="12" spans="1:16" x14ac:dyDescent="0.4">
      <c r="A12" s="8" t="s">
        <v>46</v>
      </c>
      <c r="B12" s="9" t="s">
        <v>32</v>
      </c>
      <c r="C12" s="8"/>
      <c r="D12" s="8"/>
      <c r="E12" s="8"/>
      <c r="F12" s="8"/>
      <c r="G12" s="8"/>
      <c r="H12" s="3"/>
      <c r="I12" s="3"/>
      <c r="J12" s="3"/>
      <c r="K12" s="3"/>
      <c r="L12" s="3"/>
      <c r="M12" s="3"/>
      <c r="N12" s="3"/>
      <c r="O12" s="3"/>
      <c r="P12" s="3"/>
    </row>
    <row r="13" spans="1:16" x14ac:dyDescent="0.4">
      <c r="A13" s="8" t="s">
        <v>47</v>
      </c>
      <c r="B13" s="9" t="s">
        <v>33</v>
      </c>
      <c r="C13" s="8"/>
      <c r="D13" s="8"/>
      <c r="E13" s="8"/>
      <c r="F13" s="8"/>
      <c r="G13" s="8"/>
      <c r="H13" s="3"/>
      <c r="I13" s="3"/>
      <c r="J13" s="3"/>
      <c r="K13" s="3"/>
      <c r="L13" s="3"/>
      <c r="M13" s="3"/>
      <c r="N13" s="3"/>
      <c r="O13" s="3"/>
      <c r="P13" s="3"/>
    </row>
    <row r="14" spans="1:16" x14ac:dyDescent="0.4">
      <c r="A14" s="8" t="s">
        <v>48</v>
      </c>
      <c r="B14" s="9" t="s">
        <v>34</v>
      </c>
      <c r="C14" s="8"/>
      <c r="D14" s="8"/>
      <c r="E14" s="8"/>
      <c r="F14" s="8"/>
      <c r="G14" s="8"/>
      <c r="H14" s="3"/>
      <c r="I14" s="3"/>
      <c r="J14" s="3"/>
      <c r="K14" s="3"/>
      <c r="L14" s="3"/>
      <c r="M14" s="3"/>
      <c r="N14" s="3"/>
      <c r="O14" s="3"/>
      <c r="P14" s="3"/>
    </row>
    <row r="15" spans="1:16" x14ac:dyDescent="0.4">
      <c r="A15" s="8" t="s">
        <v>49</v>
      </c>
      <c r="B15" s="9" t="s">
        <v>35</v>
      </c>
      <c r="C15" s="8"/>
      <c r="D15" s="8"/>
      <c r="E15" s="8"/>
      <c r="F15" s="8"/>
      <c r="G15" s="8"/>
    </row>
    <row r="16" spans="1:16" x14ac:dyDescent="0.4">
      <c r="A16" s="8" t="s">
        <v>50</v>
      </c>
      <c r="B16" s="9" t="s">
        <v>36</v>
      </c>
      <c r="C16" s="8"/>
      <c r="D16" s="8"/>
      <c r="E16" s="8"/>
      <c r="F16" s="8"/>
      <c r="G16" s="8"/>
    </row>
  </sheetData>
  <sortState xmlns:xlrd2="http://schemas.microsoft.com/office/spreadsheetml/2017/richdata2" columnSort="1" ref="H3:P14">
    <sortCondition ref="H4:P4"/>
    <sortCondition ref="H3:P3"/>
  </sortState>
  <phoneticPr fontId="1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56F4F-8185-422E-B12B-502C1BB6D242}">
  <dimension ref="A1:K23"/>
  <sheetViews>
    <sheetView zoomScale="90" zoomScaleNormal="90" workbookViewId="0">
      <selection activeCell="N8" sqref="N8"/>
    </sheetView>
  </sheetViews>
  <sheetFormatPr defaultColWidth="8.7265625" defaultRowHeight="15.5" x14ac:dyDescent="0.4"/>
  <cols>
    <col min="1" max="1" width="11.1796875" style="2" customWidth="1"/>
    <col min="2" max="2" width="25.453125" style="1" customWidth="1"/>
    <col min="3" max="7" width="6.90625" style="2" customWidth="1"/>
    <col min="8" max="9" width="13.90625" style="2" customWidth="1"/>
    <col min="10" max="10" width="16.26953125" style="2" customWidth="1"/>
    <col min="11" max="11" width="16.1796875" style="1" customWidth="1"/>
    <col min="12" max="16384" width="8.7265625" style="1"/>
  </cols>
  <sheetData>
    <row r="1" spans="1:11" ht="17" customHeight="1" x14ac:dyDescent="0.4">
      <c r="H1" s="13"/>
    </row>
    <row r="2" spans="1:11" ht="28" customHeight="1" x14ac:dyDescent="0.4">
      <c r="A2" s="1" t="s">
        <v>12</v>
      </c>
    </row>
    <row r="3" spans="1:11" ht="32.5" x14ac:dyDescent="0.4">
      <c r="A3" s="4" t="s">
        <v>0</v>
      </c>
      <c r="B3" s="4" t="s">
        <v>1</v>
      </c>
      <c r="C3" s="5">
        <v>1</v>
      </c>
      <c r="D3" s="5">
        <v>2</v>
      </c>
      <c r="E3" s="5">
        <v>3</v>
      </c>
      <c r="F3" s="5">
        <v>4</v>
      </c>
      <c r="G3" s="5">
        <v>5</v>
      </c>
      <c r="H3" s="6" t="s">
        <v>2</v>
      </c>
      <c r="I3" s="6" t="s">
        <v>3</v>
      </c>
      <c r="J3" s="6" t="s">
        <v>4</v>
      </c>
      <c r="K3" s="7" t="s">
        <v>5</v>
      </c>
    </row>
    <row r="4" spans="1:11" x14ac:dyDescent="0.4">
      <c r="A4" s="8" t="s">
        <v>37</v>
      </c>
      <c r="B4" s="9" t="s">
        <v>23</v>
      </c>
      <c r="C4" s="8"/>
      <c r="D4" s="8"/>
      <c r="E4" s="8"/>
      <c r="F4" s="8"/>
      <c r="G4" s="8"/>
      <c r="H4" s="8" t="e">
        <f t="shared" ref="H4:H15" si="0">_xlfn.QUARTILE.INC(C4:G4,1)</f>
        <v>#NUM!</v>
      </c>
      <c r="I4" s="8" t="e">
        <f t="shared" ref="I4:I15" si="1">_xlfn.QUARTILE.INC(C4:G4,3)</f>
        <v>#NUM!</v>
      </c>
      <c r="J4" s="8" t="e">
        <f>I4-H4</f>
        <v>#NUM!</v>
      </c>
      <c r="K4" s="10" t="e">
        <f t="shared" ref="K4:K15" si="2">AVERAGEIFS(C4:G4,C4:G4,"&gt;="&amp;H4,C4:G4,"&lt;="&amp;I4)</f>
        <v>#DIV/0!</v>
      </c>
    </row>
    <row r="5" spans="1:11" x14ac:dyDescent="0.4">
      <c r="A5" s="8" t="s">
        <v>38</v>
      </c>
      <c r="B5" s="9" t="s">
        <v>24</v>
      </c>
      <c r="C5" s="8"/>
      <c r="D5" s="8"/>
      <c r="E5" s="8"/>
      <c r="F5" s="8"/>
      <c r="G5" s="8"/>
      <c r="H5" s="8" t="e">
        <f t="shared" si="0"/>
        <v>#NUM!</v>
      </c>
      <c r="I5" s="8" t="e">
        <f t="shared" si="1"/>
        <v>#NUM!</v>
      </c>
      <c r="J5" s="8" t="e">
        <f t="shared" ref="J5:J15" si="3">I5-H5</f>
        <v>#NUM!</v>
      </c>
      <c r="K5" s="10" t="e">
        <f t="shared" si="2"/>
        <v>#DIV/0!</v>
      </c>
    </row>
    <row r="6" spans="1:11" x14ac:dyDescent="0.4">
      <c r="A6" s="8" t="s">
        <v>39</v>
      </c>
      <c r="B6" s="9" t="s">
        <v>25</v>
      </c>
      <c r="C6" s="8"/>
      <c r="D6" s="8"/>
      <c r="E6" s="8"/>
      <c r="F6" s="8"/>
      <c r="G6" s="8"/>
      <c r="H6" s="8" t="e">
        <f t="shared" si="0"/>
        <v>#NUM!</v>
      </c>
      <c r="I6" s="8" t="e">
        <f t="shared" si="1"/>
        <v>#NUM!</v>
      </c>
      <c r="J6" s="8" t="e">
        <f t="shared" si="3"/>
        <v>#NUM!</v>
      </c>
      <c r="K6" s="10" t="e">
        <f t="shared" si="2"/>
        <v>#DIV/0!</v>
      </c>
    </row>
    <row r="7" spans="1:11" x14ac:dyDescent="0.4">
      <c r="A7" s="8" t="s">
        <v>40</v>
      </c>
      <c r="B7" s="9" t="s">
        <v>26</v>
      </c>
      <c r="C7" s="8"/>
      <c r="D7" s="8"/>
      <c r="E7" s="8"/>
      <c r="F7" s="8"/>
      <c r="G7" s="8"/>
      <c r="H7" s="8" t="e">
        <f t="shared" si="0"/>
        <v>#NUM!</v>
      </c>
      <c r="I7" s="8" t="e">
        <f t="shared" si="1"/>
        <v>#NUM!</v>
      </c>
      <c r="J7" s="8" t="e">
        <f t="shared" si="3"/>
        <v>#NUM!</v>
      </c>
      <c r="K7" s="10" t="e">
        <f t="shared" si="2"/>
        <v>#DIV/0!</v>
      </c>
    </row>
    <row r="8" spans="1:11" x14ac:dyDescent="0.4">
      <c r="A8" s="8" t="s">
        <v>41</v>
      </c>
      <c r="B8" s="9" t="s">
        <v>27</v>
      </c>
      <c r="C8" s="8"/>
      <c r="D8" s="8"/>
      <c r="E8" s="8"/>
      <c r="F8" s="8"/>
      <c r="G8" s="8"/>
      <c r="H8" s="8" t="e">
        <f t="shared" si="0"/>
        <v>#NUM!</v>
      </c>
      <c r="I8" s="8" t="e">
        <f t="shared" si="1"/>
        <v>#NUM!</v>
      </c>
      <c r="J8" s="8" t="e">
        <f t="shared" si="3"/>
        <v>#NUM!</v>
      </c>
      <c r="K8" s="10" t="e">
        <f t="shared" si="2"/>
        <v>#DIV/0!</v>
      </c>
    </row>
    <row r="9" spans="1:11" x14ac:dyDescent="0.4">
      <c r="A9" s="8" t="s">
        <v>42</v>
      </c>
      <c r="B9" s="9" t="s">
        <v>28</v>
      </c>
      <c r="C9" s="8"/>
      <c r="D9" s="8"/>
      <c r="E9" s="8"/>
      <c r="F9" s="8"/>
      <c r="G9" s="8"/>
      <c r="H9" s="8" t="e">
        <f t="shared" si="0"/>
        <v>#NUM!</v>
      </c>
      <c r="I9" s="8" t="e">
        <f t="shared" si="1"/>
        <v>#NUM!</v>
      </c>
      <c r="J9" s="8" t="e">
        <f t="shared" si="3"/>
        <v>#NUM!</v>
      </c>
      <c r="K9" s="10" t="e">
        <f t="shared" si="2"/>
        <v>#DIV/0!</v>
      </c>
    </row>
    <row r="10" spans="1:11" x14ac:dyDescent="0.4">
      <c r="A10" s="8" t="s">
        <v>43</v>
      </c>
      <c r="B10" s="9" t="s">
        <v>29</v>
      </c>
      <c r="C10" s="8"/>
      <c r="D10" s="8"/>
      <c r="E10" s="8"/>
      <c r="F10" s="8"/>
      <c r="G10" s="8"/>
      <c r="H10" s="8" t="e">
        <f t="shared" si="0"/>
        <v>#NUM!</v>
      </c>
      <c r="I10" s="8" t="e">
        <f t="shared" si="1"/>
        <v>#NUM!</v>
      </c>
      <c r="J10" s="8" t="e">
        <f t="shared" si="3"/>
        <v>#NUM!</v>
      </c>
      <c r="K10" s="10" t="e">
        <f t="shared" si="2"/>
        <v>#DIV/0!</v>
      </c>
    </row>
    <row r="11" spans="1:11" s="11" customFormat="1" x14ac:dyDescent="0.4">
      <c r="A11" s="8" t="s">
        <v>44</v>
      </c>
      <c r="B11" s="9" t="s">
        <v>30</v>
      </c>
      <c r="C11" s="8"/>
      <c r="D11" s="8"/>
      <c r="E11" s="8"/>
      <c r="F11" s="8"/>
      <c r="G11" s="8"/>
      <c r="H11" s="8" t="e">
        <f t="shared" si="0"/>
        <v>#NUM!</v>
      </c>
      <c r="I11" s="8" t="e">
        <f t="shared" si="1"/>
        <v>#NUM!</v>
      </c>
      <c r="J11" s="8" t="e">
        <f t="shared" si="3"/>
        <v>#NUM!</v>
      </c>
      <c r="K11" s="10" t="e">
        <f t="shared" si="2"/>
        <v>#DIV/0!</v>
      </c>
    </row>
    <row r="12" spans="1:11" s="11" customFormat="1" x14ac:dyDescent="0.4">
      <c r="A12" s="8" t="s">
        <v>45</v>
      </c>
      <c r="B12" s="9" t="s">
        <v>31</v>
      </c>
      <c r="C12" s="8"/>
      <c r="D12" s="8"/>
      <c r="E12" s="8"/>
      <c r="F12" s="8"/>
      <c r="G12" s="8"/>
      <c r="H12" s="8" t="e">
        <f t="shared" si="0"/>
        <v>#NUM!</v>
      </c>
      <c r="I12" s="8" t="e">
        <f t="shared" si="1"/>
        <v>#NUM!</v>
      </c>
      <c r="J12" s="8" t="e">
        <f t="shared" si="3"/>
        <v>#NUM!</v>
      </c>
      <c r="K12" s="10" t="e">
        <f t="shared" si="2"/>
        <v>#DIV/0!</v>
      </c>
    </row>
    <row r="13" spans="1:11" x14ac:dyDescent="0.4">
      <c r="A13" s="8" t="s">
        <v>46</v>
      </c>
      <c r="B13" s="9" t="s">
        <v>32</v>
      </c>
      <c r="C13" s="8"/>
      <c r="D13" s="8"/>
      <c r="E13" s="8"/>
      <c r="F13" s="8"/>
      <c r="G13" s="8"/>
      <c r="H13" s="8" t="e">
        <f t="shared" si="0"/>
        <v>#NUM!</v>
      </c>
      <c r="I13" s="8" t="e">
        <f t="shared" si="1"/>
        <v>#NUM!</v>
      </c>
      <c r="J13" s="8" t="e">
        <f t="shared" si="3"/>
        <v>#NUM!</v>
      </c>
      <c r="K13" s="10" t="e">
        <f t="shared" si="2"/>
        <v>#DIV/0!</v>
      </c>
    </row>
    <row r="14" spans="1:11" x14ac:dyDescent="0.4">
      <c r="A14" s="8" t="s">
        <v>47</v>
      </c>
      <c r="B14" s="9" t="s">
        <v>33</v>
      </c>
      <c r="C14" s="8"/>
      <c r="D14" s="8"/>
      <c r="E14" s="8"/>
      <c r="F14" s="8"/>
      <c r="G14" s="8"/>
      <c r="H14" s="8" t="e">
        <f t="shared" si="0"/>
        <v>#NUM!</v>
      </c>
      <c r="I14" s="8" t="e">
        <f t="shared" si="1"/>
        <v>#NUM!</v>
      </c>
      <c r="J14" s="8" t="e">
        <f t="shared" si="3"/>
        <v>#NUM!</v>
      </c>
      <c r="K14" s="10" t="e">
        <f t="shared" si="2"/>
        <v>#DIV/0!</v>
      </c>
    </row>
    <row r="15" spans="1:11" s="11" customFormat="1" x14ac:dyDescent="0.4">
      <c r="A15" s="8" t="s">
        <v>48</v>
      </c>
      <c r="B15" s="9" t="s">
        <v>34</v>
      </c>
      <c r="C15" s="8"/>
      <c r="D15" s="8"/>
      <c r="E15" s="8"/>
      <c r="F15" s="8"/>
      <c r="G15" s="8"/>
      <c r="H15" s="8" t="e">
        <f t="shared" si="0"/>
        <v>#NUM!</v>
      </c>
      <c r="I15" s="8" t="e">
        <f t="shared" si="1"/>
        <v>#NUM!</v>
      </c>
      <c r="J15" s="8" t="e">
        <f t="shared" si="3"/>
        <v>#NUM!</v>
      </c>
      <c r="K15" s="10" t="e">
        <f t="shared" si="2"/>
        <v>#DIV/0!</v>
      </c>
    </row>
    <row r="16" spans="1:11" s="11" customFormat="1" x14ac:dyDescent="0.4">
      <c r="A16" s="8" t="s">
        <v>49</v>
      </c>
      <c r="B16" s="9" t="s">
        <v>35</v>
      </c>
      <c r="C16" s="8"/>
      <c r="D16" s="8"/>
      <c r="E16" s="8"/>
      <c r="F16" s="8"/>
      <c r="G16" s="8"/>
      <c r="H16" s="8" t="e">
        <f t="shared" ref="H16:H17" si="4">_xlfn.QUARTILE.INC(C16:G16,1)</f>
        <v>#NUM!</v>
      </c>
      <c r="I16" s="8" t="e">
        <f t="shared" ref="I16:I17" si="5">_xlfn.QUARTILE.INC(C16:G16,3)</f>
        <v>#NUM!</v>
      </c>
      <c r="J16" s="8" t="e">
        <f t="shared" ref="J16:J17" si="6">I16-H16</f>
        <v>#NUM!</v>
      </c>
      <c r="K16" s="10" t="e">
        <f t="shared" ref="K16:K17" si="7">AVERAGEIFS(C16:G16,C16:G16,"&gt;="&amp;H16,C16:G16,"&lt;="&amp;I16)</f>
        <v>#DIV/0!</v>
      </c>
    </row>
    <row r="17" spans="1:11" x14ac:dyDescent="0.4">
      <c r="A17" s="8" t="s">
        <v>50</v>
      </c>
      <c r="B17" s="9" t="s">
        <v>36</v>
      </c>
      <c r="C17" s="8"/>
      <c r="D17" s="8"/>
      <c r="E17" s="8"/>
      <c r="F17" s="8"/>
      <c r="G17" s="8"/>
      <c r="H17" s="8" t="e">
        <f t="shared" si="4"/>
        <v>#NUM!</v>
      </c>
      <c r="I17" s="8" t="e">
        <f t="shared" si="5"/>
        <v>#NUM!</v>
      </c>
      <c r="J17" s="8" t="e">
        <f t="shared" si="6"/>
        <v>#NUM!</v>
      </c>
      <c r="K17" s="10" t="e">
        <f t="shared" si="7"/>
        <v>#DIV/0!</v>
      </c>
    </row>
    <row r="18" spans="1:11" s="11" customFormat="1" x14ac:dyDescent="0.4">
      <c r="A18" s="8"/>
      <c r="B18" s="9"/>
      <c r="C18" s="8"/>
      <c r="D18" s="8"/>
      <c r="E18" s="8"/>
      <c r="F18" s="8"/>
      <c r="G18" s="8"/>
      <c r="H18" s="8"/>
      <c r="I18" s="8"/>
      <c r="J18" s="8"/>
      <c r="K18" s="10"/>
    </row>
    <row r="19" spans="1:11" s="11" customFormat="1" x14ac:dyDescent="0.4">
      <c r="A19" s="8"/>
      <c r="B19" s="9"/>
      <c r="C19" s="8"/>
      <c r="D19" s="8"/>
      <c r="E19" s="8"/>
      <c r="F19" s="8"/>
      <c r="G19" s="8"/>
      <c r="H19" s="8"/>
      <c r="I19" s="8"/>
      <c r="J19" s="8"/>
      <c r="K19" s="10"/>
    </row>
    <row r="20" spans="1:11" s="11" customFormat="1" x14ac:dyDescent="0.4">
      <c r="A20" s="8"/>
      <c r="B20" s="9"/>
      <c r="C20" s="8"/>
      <c r="D20" s="8"/>
      <c r="E20" s="8"/>
      <c r="F20" s="8"/>
      <c r="G20" s="8"/>
      <c r="H20" s="8"/>
      <c r="I20" s="8"/>
      <c r="J20" s="8"/>
      <c r="K20" s="10"/>
    </row>
    <row r="21" spans="1:11" x14ac:dyDescent="0.4">
      <c r="A21" s="8"/>
      <c r="B21" s="9"/>
      <c r="C21" s="8"/>
      <c r="D21" s="8"/>
      <c r="E21" s="8"/>
      <c r="F21" s="8"/>
      <c r="G21" s="8"/>
      <c r="H21" s="8"/>
      <c r="I21" s="8"/>
      <c r="J21" s="8"/>
      <c r="K21" s="10"/>
    </row>
    <row r="22" spans="1:11" x14ac:dyDescent="0.4">
      <c r="A22" s="8"/>
      <c r="B22" s="9"/>
      <c r="C22" s="8"/>
      <c r="D22" s="8"/>
      <c r="E22" s="8"/>
      <c r="F22" s="8"/>
      <c r="G22" s="8"/>
      <c r="H22" s="8"/>
      <c r="I22" s="8"/>
      <c r="J22" s="8"/>
      <c r="K22" s="10"/>
    </row>
    <row r="23" spans="1:11" s="11" customFormat="1" x14ac:dyDescent="0.4">
      <c r="A23" s="8"/>
      <c r="B23" s="9"/>
      <c r="C23" s="8"/>
      <c r="D23" s="8"/>
      <c r="E23" s="8"/>
      <c r="F23" s="8"/>
      <c r="G23" s="8"/>
      <c r="H23" s="8"/>
      <c r="I23" s="8"/>
      <c r="J23" s="8"/>
      <c r="K23" s="10"/>
    </row>
  </sheetData>
  <sortState xmlns:xlrd2="http://schemas.microsoft.com/office/spreadsheetml/2017/richdata2" ref="BF19:BF23">
    <sortCondition ref="BF19:BF23"/>
  </sortState>
  <phoneticPr fontId="1" type="noConversion"/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51E46F-CCF8-4286-A083-DA41C290FE94}">
  <sheetPr>
    <tabColor rgb="FFFFCCFF"/>
  </sheetPr>
  <dimension ref="A1:L37"/>
  <sheetViews>
    <sheetView tabSelected="1" topLeftCell="A10" zoomScale="80" zoomScaleNormal="80" workbookViewId="0">
      <selection activeCell="R19" sqref="R19"/>
    </sheetView>
  </sheetViews>
  <sheetFormatPr defaultColWidth="8.7265625" defaultRowHeight="15.5" x14ac:dyDescent="0.4"/>
  <cols>
    <col min="1" max="1" width="12.08984375" style="2" customWidth="1"/>
    <col min="2" max="2" width="25.453125" style="1" customWidth="1"/>
    <col min="3" max="7" width="5.7265625" style="2" customWidth="1"/>
    <col min="8" max="8" width="17.36328125" style="2" customWidth="1"/>
    <col min="9" max="9" width="13.6328125" style="2" customWidth="1"/>
    <col min="10" max="10" width="15.1796875" style="2" customWidth="1"/>
    <col min="11" max="11" width="13.6328125" style="1" customWidth="1"/>
    <col min="12" max="16384" width="8.7265625" style="1"/>
  </cols>
  <sheetData>
    <row r="1" spans="1:12" ht="28" customHeight="1" thickBot="1" x14ac:dyDescent="0.45">
      <c r="A1" s="14" t="s">
        <v>22</v>
      </c>
      <c r="I1" s="15" t="s">
        <v>13</v>
      </c>
      <c r="J1" s="15"/>
      <c r="K1" s="15"/>
    </row>
    <row r="2" spans="1:12" ht="34.5" thickBot="1" x14ac:dyDescent="0.45">
      <c r="A2" s="27" t="s">
        <v>0</v>
      </c>
      <c r="B2" s="27" t="s">
        <v>1</v>
      </c>
      <c r="C2" s="28">
        <v>1</v>
      </c>
      <c r="D2" s="28">
        <v>2</v>
      </c>
      <c r="E2" s="28">
        <v>3</v>
      </c>
      <c r="F2" s="28">
        <v>4</v>
      </c>
      <c r="G2" s="28">
        <v>5</v>
      </c>
      <c r="H2" s="29" t="s">
        <v>19</v>
      </c>
      <c r="I2" s="17" t="s">
        <v>18</v>
      </c>
      <c r="K2" s="2"/>
    </row>
    <row r="3" spans="1:12" ht="16" thickBot="1" x14ac:dyDescent="0.45">
      <c r="A3" s="30" t="s">
        <v>37</v>
      </c>
      <c r="B3" s="31" t="s">
        <v>23</v>
      </c>
      <c r="C3" s="30">
        <v>4</v>
      </c>
      <c r="D3" s="30">
        <v>5</v>
      </c>
      <c r="E3" s="30">
        <v>5</v>
      </c>
      <c r="F3" s="30">
        <v>6</v>
      </c>
      <c r="G3" s="30">
        <v>6</v>
      </c>
      <c r="H3" s="32">
        <v>0.75</v>
      </c>
      <c r="I3" s="16">
        <f t="shared" ref="I3:I14" si="0">AVERAGE(C3:G3)</f>
        <v>5.2</v>
      </c>
      <c r="J3" s="19"/>
      <c r="K3" s="23"/>
    </row>
    <row r="4" spans="1:12" ht="16" thickBot="1" x14ac:dyDescent="0.45">
      <c r="A4" s="30" t="s">
        <v>38</v>
      </c>
      <c r="B4" s="31" t="s">
        <v>24</v>
      </c>
      <c r="C4" s="30">
        <v>1</v>
      </c>
      <c r="D4" s="30">
        <v>6</v>
      </c>
      <c r="E4" s="30">
        <v>6</v>
      </c>
      <c r="F4" s="30">
        <v>6</v>
      </c>
      <c r="G4" s="30">
        <v>6</v>
      </c>
      <c r="H4" s="32">
        <v>0</v>
      </c>
      <c r="I4" s="16">
        <f t="shared" si="0"/>
        <v>5</v>
      </c>
      <c r="J4" s="19"/>
      <c r="K4" s="23"/>
    </row>
    <row r="5" spans="1:12" ht="16" thickBot="1" x14ac:dyDescent="0.45">
      <c r="A5" s="30" t="s">
        <v>39</v>
      </c>
      <c r="B5" s="31" t="s">
        <v>25</v>
      </c>
      <c r="C5" s="30">
        <v>5</v>
      </c>
      <c r="D5" s="30">
        <v>5</v>
      </c>
      <c r="E5" s="30">
        <v>5</v>
      </c>
      <c r="F5" s="30">
        <v>6</v>
      </c>
      <c r="G5" s="30">
        <v>6</v>
      </c>
      <c r="H5" s="32">
        <v>0.75</v>
      </c>
      <c r="I5" s="16">
        <f t="shared" si="0"/>
        <v>5.4</v>
      </c>
      <c r="J5" s="19"/>
      <c r="K5" s="23"/>
    </row>
    <row r="6" spans="1:12" ht="16" thickBot="1" x14ac:dyDescent="0.45">
      <c r="A6" s="30" t="s">
        <v>40</v>
      </c>
      <c r="B6" s="31" t="s">
        <v>26</v>
      </c>
      <c r="C6" s="30">
        <v>4</v>
      </c>
      <c r="D6" s="30">
        <v>5</v>
      </c>
      <c r="E6" s="30">
        <v>5</v>
      </c>
      <c r="F6" s="30">
        <v>5</v>
      </c>
      <c r="G6" s="30">
        <v>5</v>
      </c>
      <c r="H6" s="32">
        <v>1</v>
      </c>
      <c r="I6" s="16">
        <f t="shared" si="0"/>
        <v>4.8</v>
      </c>
      <c r="J6" s="19"/>
      <c r="K6" s="23"/>
    </row>
    <row r="7" spans="1:12" ht="16" thickBot="1" x14ac:dyDescent="0.45">
      <c r="A7" s="30" t="s">
        <v>41</v>
      </c>
      <c r="B7" s="31" t="s">
        <v>27</v>
      </c>
      <c r="C7" s="30">
        <v>4</v>
      </c>
      <c r="D7" s="30">
        <v>5</v>
      </c>
      <c r="E7" s="30">
        <v>5</v>
      </c>
      <c r="F7" s="30">
        <v>6</v>
      </c>
      <c r="G7" s="30">
        <v>6</v>
      </c>
      <c r="H7" s="32">
        <v>0.75</v>
      </c>
      <c r="I7" s="16">
        <f t="shared" si="0"/>
        <v>5.2</v>
      </c>
      <c r="J7" s="19"/>
      <c r="K7" s="23"/>
    </row>
    <row r="8" spans="1:12" ht="16" thickBot="1" x14ac:dyDescent="0.45">
      <c r="A8" s="30" t="s">
        <v>42</v>
      </c>
      <c r="B8" s="31" t="s">
        <v>28</v>
      </c>
      <c r="C8" s="30">
        <v>4</v>
      </c>
      <c r="D8" s="30">
        <v>4</v>
      </c>
      <c r="E8" s="30">
        <v>6</v>
      </c>
      <c r="F8" s="30">
        <v>6</v>
      </c>
      <c r="G8" s="30">
        <v>6</v>
      </c>
      <c r="H8" s="32">
        <v>0</v>
      </c>
      <c r="I8" s="16">
        <f t="shared" si="0"/>
        <v>5.2</v>
      </c>
      <c r="J8" s="19"/>
      <c r="K8" s="23"/>
    </row>
    <row r="9" spans="1:12" ht="16" thickBot="1" x14ac:dyDescent="0.45">
      <c r="A9" s="30" t="s">
        <v>43</v>
      </c>
      <c r="B9" s="31" t="s">
        <v>29</v>
      </c>
      <c r="C9" s="30">
        <v>5</v>
      </c>
      <c r="D9" s="30">
        <v>5</v>
      </c>
      <c r="E9" s="30">
        <v>5</v>
      </c>
      <c r="F9" s="30">
        <v>5</v>
      </c>
      <c r="G9" s="30">
        <v>6</v>
      </c>
      <c r="H9" s="32">
        <v>1</v>
      </c>
      <c r="I9" s="16">
        <f t="shared" si="0"/>
        <v>5.2</v>
      </c>
      <c r="J9" s="19"/>
      <c r="K9" s="23"/>
    </row>
    <row r="10" spans="1:12" s="11" customFormat="1" ht="16" thickBot="1" x14ac:dyDescent="0.45">
      <c r="A10" s="30" t="s">
        <v>44</v>
      </c>
      <c r="B10" s="31" t="s">
        <v>30</v>
      </c>
      <c r="C10" s="30">
        <v>1</v>
      </c>
      <c r="D10" s="30">
        <v>3</v>
      </c>
      <c r="E10" s="30">
        <v>4</v>
      </c>
      <c r="F10" s="30">
        <v>5</v>
      </c>
      <c r="G10" s="30">
        <v>5</v>
      </c>
      <c r="H10" s="32">
        <v>0.75</v>
      </c>
      <c r="I10" s="16">
        <f t="shared" si="0"/>
        <v>3.6</v>
      </c>
      <c r="J10" s="19"/>
      <c r="K10" s="23"/>
      <c r="L10" s="1"/>
    </row>
    <row r="11" spans="1:12" s="11" customFormat="1" ht="16" thickBot="1" x14ac:dyDescent="0.45">
      <c r="A11" s="30" t="s">
        <v>45</v>
      </c>
      <c r="B11" s="31" t="s">
        <v>31</v>
      </c>
      <c r="C11" s="30">
        <v>4</v>
      </c>
      <c r="D11" s="30">
        <v>5</v>
      </c>
      <c r="E11" s="30">
        <v>5</v>
      </c>
      <c r="F11" s="30">
        <v>5</v>
      </c>
      <c r="G11" s="30">
        <v>5</v>
      </c>
      <c r="H11" s="32">
        <v>0.75</v>
      </c>
      <c r="I11" s="16">
        <f t="shared" si="0"/>
        <v>4.8</v>
      </c>
      <c r="J11" s="19"/>
      <c r="K11" s="23"/>
      <c r="L11" s="1"/>
    </row>
    <row r="12" spans="1:12" ht="16" thickBot="1" x14ac:dyDescent="0.45">
      <c r="A12" s="30" t="s">
        <v>46</v>
      </c>
      <c r="B12" s="31" t="s">
        <v>32</v>
      </c>
      <c r="C12" s="30">
        <v>4</v>
      </c>
      <c r="D12" s="30">
        <v>6</v>
      </c>
      <c r="E12" s="30">
        <v>6</v>
      </c>
      <c r="F12" s="30">
        <v>6</v>
      </c>
      <c r="G12" s="30">
        <v>6</v>
      </c>
      <c r="H12" s="32">
        <v>0</v>
      </c>
      <c r="I12" s="16">
        <f t="shared" si="0"/>
        <v>5.6</v>
      </c>
      <c r="J12" s="19"/>
      <c r="K12" s="23"/>
    </row>
    <row r="13" spans="1:12" ht="16" thickBot="1" x14ac:dyDescent="0.45">
      <c r="A13" s="30" t="s">
        <v>47</v>
      </c>
      <c r="B13" s="31" t="s">
        <v>33</v>
      </c>
      <c r="C13" s="30">
        <v>4</v>
      </c>
      <c r="D13" s="30">
        <v>5</v>
      </c>
      <c r="E13" s="30">
        <v>5</v>
      </c>
      <c r="F13" s="30">
        <v>5</v>
      </c>
      <c r="G13" s="30">
        <v>6</v>
      </c>
      <c r="H13" s="32">
        <v>1</v>
      </c>
      <c r="I13" s="16">
        <f t="shared" si="0"/>
        <v>5</v>
      </c>
      <c r="J13" s="19"/>
      <c r="K13" s="23"/>
    </row>
    <row r="14" spans="1:12" s="11" customFormat="1" ht="16" thickBot="1" x14ac:dyDescent="0.45">
      <c r="A14" s="30" t="s">
        <v>48</v>
      </c>
      <c r="B14" s="31" t="s">
        <v>34</v>
      </c>
      <c r="C14" s="30">
        <v>4</v>
      </c>
      <c r="D14" s="30">
        <v>4</v>
      </c>
      <c r="E14" s="30">
        <v>4</v>
      </c>
      <c r="F14" s="30">
        <v>4</v>
      </c>
      <c r="G14" s="30">
        <v>4</v>
      </c>
      <c r="H14" s="32">
        <v>1.75</v>
      </c>
      <c r="I14" s="26">
        <f t="shared" si="0"/>
        <v>4</v>
      </c>
      <c r="J14" s="19"/>
      <c r="K14" s="23"/>
      <c r="L14" s="1"/>
    </row>
    <row r="15" spans="1:12" s="11" customFormat="1" ht="16" thickBot="1" x14ac:dyDescent="0.45">
      <c r="A15" s="30" t="s">
        <v>49</v>
      </c>
      <c r="B15" s="31" t="s">
        <v>35</v>
      </c>
      <c r="C15" s="30">
        <v>4</v>
      </c>
      <c r="D15" s="30">
        <v>4</v>
      </c>
      <c r="E15" s="30">
        <v>4</v>
      </c>
      <c r="F15" s="30">
        <v>4</v>
      </c>
      <c r="G15" s="30">
        <v>4</v>
      </c>
      <c r="H15" s="32"/>
      <c r="I15" s="26">
        <f t="shared" ref="I15:I16" si="1">AVERAGE(C15:G15)</f>
        <v>4</v>
      </c>
      <c r="J15" s="19"/>
      <c r="K15" s="23"/>
      <c r="L15" s="1"/>
    </row>
    <row r="16" spans="1:12" s="11" customFormat="1" ht="16" thickBot="1" x14ac:dyDescent="0.45">
      <c r="A16" s="30" t="s">
        <v>50</v>
      </c>
      <c r="B16" s="31" t="s">
        <v>36</v>
      </c>
      <c r="C16" s="30">
        <v>4</v>
      </c>
      <c r="D16" s="30">
        <v>4</v>
      </c>
      <c r="E16" s="30">
        <v>4</v>
      </c>
      <c r="F16" s="30">
        <v>4</v>
      </c>
      <c r="G16" s="30">
        <v>4</v>
      </c>
      <c r="H16" s="32"/>
      <c r="I16" s="26">
        <f t="shared" si="1"/>
        <v>4</v>
      </c>
      <c r="J16" s="19"/>
      <c r="K16" s="23"/>
      <c r="L16" s="1"/>
    </row>
    <row r="17" spans="1:11" ht="25.5" customHeight="1" x14ac:dyDescent="0.4">
      <c r="C17" s="3"/>
      <c r="D17" s="3"/>
      <c r="E17" s="3"/>
      <c r="F17" s="3"/>
      <c r="G17" s="3"/>
      <c r="H17" s="20"/>
      <c r="I17" s="21">
        <f>AVERAGE(I3:I16)</f>
        <v>4.7857142857142856</v>
      </c>
      <c r="J17" s="19"/>
    </row>
    <row r="18" spans="1:11" x14ac:dyDescent="0.4">
      <c r="I18" s="22"/>
    </row>
    <row r="19" spans="1:11" ht="16" thickBot="1" x14ac:dyDescent="0.45">
      <c r="A19" s="22"/>
      <c r="I19" s="15" t="s">
        <v>13</v>
      </c>
      <c r="J19" s="15" t="s">
        <v>14</v>
      </c>
      <c r="K19" s="15" t="s">
        <v>15</v>
      </c>
    </row>
    <row r="20" spans="1:11" ht="34" x14ac:dyDescent="0.4">
      <c r="A20" s="4" t="s">
        <v>0</v>
      </c>
      <c r="B20" s="4" t="s">
        <v>1</v>
      </c>
      <c r="C20" s="5">
        <v>1</v>
      </c>
      <c r="D20" s="5">
        <v>2</v>
      </c>
      <c r="E20" s="5">
        <v>3</v>
      </c>
      <c r="F20" s="5">
        <v>4</v>
      </c>
      <c r="G20" s="5">
        <v>5</v>
      </c>
      <c r="H20" s="24" t="s">
        <v>19</v>
      </c>
      <c r="I20" s="33" t="s">
        <v>18</v>
      </c>
      <c r="J20" s="34" t="s">
        <v>16</v>
      </c>
      <c r="K20" s="35" t="s">
        <v>17</v>
      </c>
    </row>
    <row r="21" spans="1:11" x14ac:dyDescent="0.4">
      <c r="A21" s="30" t="s">
        <v>37</v>
      </c>
      <c r="B21" s="31" t="s">
        <v>23</v>
      </c>
      <c r="C21" s="8">
        <v>4</v>
      </c>
      <c r="D21" s="8">
        <v>6</v>
      </c>
      <c r="E21" s="8">
        <v>6</v>
      </c>
      <c r="F21" s="8">
        <v>6</v>
      </c>
      <c r="G21" s="8">
        <v>6</v>
      </c>
      <c r="H21" s="25">
        <v>0</v>
      </c>
      <c r="I21" s="36">
        <f t="shared" ref="I21:I34" si="2">AVERAGE(C21:G21)</f>
        <v>5.6</v>
      </c>
      <c r="J21" s="37">
        <f t="shared" ref="J21:J27" si="3">I21/$I$35</f>
        <v>0.15217391304347827</v>
      </c>
      <c r="K21" s="38">
        <f>RANK(J21,$J$21:$J$27,0)</f>
        <v>1</v>
      </c>
    </row>
    <row r="22" spans="1:11" x14ac:dyDescent="0.4">
      <c r="A22" s="30" t="s">
        <v>38</v>
      </c>
      <c r="B22" s="31" t="s">
        <v>24</v>
      </c>
      <c r="C22" s="8">
        <v>5</v>
      </c>
      <c r="D22" s="8">
        <v>5</v>
      </c>
      <c r="E22" s="8">
        <v>5</v>
      </c>
      <c r="F22" s="8">
        <v>6</v>
      </c>
      <c r="G22" s="8">
        <v>6</v>
      </c>
      <c r="H22" s="25">
        <v>0.75</v>
      </c>
      <c r="I22" s="36">
        <f t="shared" si="2"/>
        <v>5.4</v>
      </c>
      <c r="J22" s="37">
        <f t="shared" si="3"/>
        <v>0.14673913043478262</v>
      </c>
      <c r="K22" s="38">
        <f t="shared" ref="K22:K27" si="4">RANK(J22,$J$21:$J$27,0)</f>
        <v>2</v>
      </c>
    </row>
    <row r="23" spans="1:11" x14ac:dyDescent="0.4">
      <c r="A23" s="30" t="s">
        <v>39</v>
      </c>
      <c r="B23" s="31" t="s">
        <v>25</v>
      </c>
      <c r="C23" s="8">
        <v>4</v>
      </c>
      <c r="D23" s="8">
        <v>5</v>
      </c>
      <c r="E23" s="8">
        <v>5</v>
      </c>
      <c r="F23" s="8">
        <v>6</v>
      </c>
      <c r="G23" s="8">
        <v>6</v>
      </c>
      <c r="H23" s="25">
        <v>0.75</v>
      </c>
      <c r="I23" s="36">
        <f t="shared" si="2"/>
        <v>5.2</v>
      </c>
      <c r="J23" s="37">
        <f t="shared" si="3"/>
        <v>0.14130434782608697</v>
      </c>
      <c r="K23" s="38">
        <f t="shared" si="4"/>
        <v>3</v>
      </c>
    </row>
    <row r="24" spans="1:11" x14ac:dyDescent="0.4">
      <c r="A24" s="30" t="s">
        <v>40</v>
      </c>
      <c r="B24" s="31" t="s">
        <v>26</v>
      </c>
      <c r="C24" s="8">
        <v>4</v>
      </c>
      <c r="D24" s="8">
        <v>5</v>
      </c>
      <c r="E24" s="8">
        <v>5</v>
      </c>
      <c r="F24" s="8">
        <v>6</v>
      </c>
      <c r="G24" s="8">
        <v>6</v>
      </c>
      <c r="H24" s="25">
        <v>0.75</v>
      </c>
      <c r="I24" s="36">
        <f t="shared" si="2"/>
        <v>5.2</v>
      </c>
      <c r="J24" s="37">
        <f t="shared" si="3"/>
        <v>0.14130434782608697</v>
      </c>
      <c r="K24" s="38">
        <f t="shared" si="4"/>
        <v>3</v>
      </c>
    </row>
    <row r="25" spans="1:11" x14ac:dyDescent="0.4">
      <c r="A25" s="30" t="s">
        <v>41</v>
      </c>
      <c r="B25" s="31" t="s">
        <v>27</v>
      </c>
      <c r="C25" s="8">
        <v>4</v>
      </c>
      <c r="D25" s="8">
        <v>4</v>
      </c>
      <c r="E25" s="8">
        <v>6</v>
      </c>
      <c r="F25" s="8">
        <v>6</v>
      </c>
      <c r="G25" s="8">
        <v>6</v>
      </c>
      <c r="H25" s="25">
        <v>0</v>
      </c>
      <c r="I25" s="36">
        <f t="shared" si="2"/>
        <v>5.2</v>
      </c>
      <c r="J25" s="37">
        <f t="shared" si="3"/>
        <v>0.14130434782608697</v>
      </c>
      <c r="K25" s="38">
        <f t="shared" si="4"/>
        <v>3</v>
      </c>
    </row>
    <row r="26" spans="1:11" x14ac:dyDescent="0.4">
      <c r="A26" s="30" t="s">
        <v>42</v>
      </c>
      <c r="B26" s="31" t="s">
        <v>28</v>
      </c>
      <c r="C26" s="8">
        <v>5</v>
      </c>
      <c r="D26" s="8">
        <v>5</v>
      </c>
      <c r="E26" s="8">
        <v>5</v>
      </c>
      <c r="F26" s="8">
        <v>5</v>
      </c>
      <c r="G26" s="8">
        <v>6</v>
      </c>
      <c r="H26" s="25">
        <v>1</v>
      </c>
      <c r="I26" s="36">
        <f t="shared" si="2"/>
        <v>5.2</v>
      </c>
      <c r="J26" s="37">
        <f t="shared" si="3"/>
        <v>0.14130434782608697</v>
      </c>
      <c r="K26" s="38">
        <f t="shared" si="4"/>
        <v>3</v>
      </c>
    </row>
    <row r="27" spans="1:11" x14ac:dyDescent="0.4">
      <c r="A27" s="30" t="s">
        <v>43</v>
      </c>
      <c r="B27" s="31" t="s">
        <v>29</v>
      </c>
      <c r="C27" s="8">
        <v>1</v>
      </c>
      <c r="D27" s="8">
        <v>6</v>
      </c>
      <c r="E27" s="8">
        <v>6</v>
      </c>
      <c r="F27" s="8">
        <v>6</v>
      </c>
      <c r="G27" s="8">
        <v>6</v>
      </c>
      <c r="H27" s="25">
        <v>0</v>
      </c>
      <c r="I27" s="36">
        <f t="shared" si="2"/>
        <v>5</v>
      </c>
      <c r="J27" s="37">
        <f t="shared" si="3"/>
        <v>0.13586956521739132</v>
      </c>
      <c r="K27" s="38">
        <f t="shared" si="4"/>
        <v>7</v>
      </c>
    </row>
    <row r="28" spans="1:11" x14ac:dyDescent="0.4">
      <c r="A28" s="30" t="s">
        <v>44</v>
      </c>
      <c r="B28" s="31" t="s">
        <v>30</v>
      </c>
      <c r="C28" s="8">
        <v>4</v>
      </c>
      <c r="D28" s="8">
        <v>5</v>
      </c>
      <c r="E28" s="8">
        <v>5</v>
      </c>
      <c r="F28" s="8">
        <v>5</v>
      </c>
      <c r="G28" s="8">
        <v>6</v>
      </c>
      <c r="H28" s="25">
        <v>1</v>
      </c>
      <c r="I28" s="36"/>
      <c r="J28" s="37"/>
      <c r="K28" s="38"/>
    </row>
    <row r="29" spans="1:11" x14ac:dyDescent="0.4">
      <c r="A29" s="30" t="s">
        <v>45</v>
      </c>
      <c r="B29" s="31" t="s">
        <v>31</v>
      </c>
      <c r="C29" s="8">
        <v>4</v>
      </c>
      <c r="D29" s="8">
        <v>5</v>
      </c>
      <c r="E29" s="8">
        <v>5</v>
      </c>
      <c r="F29" s="8">
        <v>5</v>
      </c>
      <c r="G29" s="8">
        <v>5</v>
      </c>
      <c r="H29" s="25">
        <v>1</v>
      </c>
      <c r="I29" s="36"/>
      <c r="J29" s="37"/>
      <c r="K29" s="38"/>
    </row>
    <row r="30" spans="1:11" x14ac:dyDescent="0.4">
      <c r="A30" s="30" t="s">
        <v>46</v>
      </c>
      <c r="B30" s="31" t="s">
        <v>32</v>
      </c>
      <c r="C30" s="8">
        <v>4</v>
      </c>
      <c r="D30" s="8">
        <v>5</v>
      </c>
      <c r="E30" s="8">
        <v>5</v>
      </c>
      <c r="F30" s="8">
        <v>5</v>
      </c>
      <c r="G30" s="8">
        <v>5</v>
      </c>
      <c r="H30" s="25">
        <v>0.75</v>
      </c>
      <c r="I30" s="36"/>
      <c r="J30" s="37"/>
      <c r="K30" s="38"/>
    </row>
    <row r="31" spans="1:11" x14ac:dyDescent="0.4">
      <c r="A31" s="30" t="s">
        <v>47</v>
      </c>
      <c r="B31" s="31" t="s">
        <v>33</v>
      </c>
      <c r="C31" s="8">
        <v>4</v>
      </c>
      <c r="D31" s="8">
        <v>4</v>
      </c>
      <c r="E31" s="8">
        <v>4</v>
      </c>
      <c r="F31" s="8">
        <v>4</v>
      </c>
      <c r="G31" s="8">
        <v>4</v>
      </c>
      <c r="H31" s="25">
        <v>1.75</v>
      </c>
      <c r="I31" s="36"/>
      <c r="J31" s="37"/>
      <c r="K31" s="38"/>
    </row>
    <row r="32" spans="1:11" x14ac:dyDescent="0.4">
      <c r="A32" s="30" t="s">
        <v>48</v>
      </c>
      <c r="B32" s="31" t="s">
        <v>34</v>
      </c>
      <c r="C32" s="8">
        <v>1</v>
      </c>
      <c r="D32" s="8">
        <v>3</v>
      </c>
      <c r="E32" s="8">
        <v>4</v>
      </c>
      <c r="F32" s="8">
        <v>5</v>
      </c>
      <c r="G32" s="8">
        <v>5</v>
      </c>
      <c r="H32" s="25">
        <v>0.75</v>
      </c>
      <c r="I32" s="36"/>
      <c r="J32" s="37"/>
      <c r="K32" s="38"/>
    </row>
    <row r="33" spans="1:11" x14ac:dyDescent="0.4">
      <c r="A33" s="30" t="s">
        <v>49</v>
      </c>
      <c r="B33" s="31" t="s">
        <v>34</v>
      </c>
      <c r="C33" s="8">
        <v>1</v>
      </c>
      <c r="D33" s="8">
        <v>3</v>
      </c>
      <c r="E33" s="8">
        <v>4</v>
      </c>
      <c r="F33" s="8">
        <v>5</v>
      </c>
      <c r="G33" s="8">
        <v>5</v>
      </c>
      <c r="H33" s="25">
        <v>0.75</v>
      </c>
      <c r="I33" s="36"/>
      <c r="J33" s="39"/>
      <c r="K33" s="40"/>
    </row>
    <row r="34" spans="1:11" ht="16" thickBot="1" x14ac:dyDescent="0.45">
      <c r="A34" s="30" t="s">
        <v>50</v>
      </c>
      <c r="B34" s="31" t="s">
        <v>34</v>
      </c>
      <c r="C34" s="8">
        <v>1</v>
      </c>
      <c r="D34" s="8">
        <v>3</v>
      </c>
      <c r="E34" s="8">
        <v>4</v>
      </c>
      <c r="F34" s="8">
        <v>5</v>
      </c>
      <c r="G34" s="8">
        <v>5</v>
      </c>
      <c r="H34" s="25">
        <v>0.75</v>
      </c>
      <c r="I34" s="36"/>
      <c r="J34" s="41"/>
      <c r="K34" s="42"/>
    </row>
    <row r="35" spans="1:11" ht="17" x14ac:dyDescent="0.4">
      <c r="I35" s="2">
        <f>SUM(I21:I27)</f>
        <v>36.799999999999997</v>
      </c>
      <c r="J35" s="19">
        <f>SUM(J21:J27)</f>
        <v>1</v>
      </c>
      <c r="K35" s="18" t="s">
        <v>21</v>
      </c>
    </row>
    <row r="36" spans="1:11" ht="17" x14ac:dyDescent="0.4">
      <c r="I36" s="18" t="s">
        <v>51</v>
      </c>
      <c r="J36" s="18" t="s">
        <v>20</v>
      </c>
    </row>
    <row r="37" spans="1:11" x14ac:dyDescent="0.4">
      <c r="I37" s="19"/>
    </row>
  </sheetData>
  <sortState xmlns:xlrd2="http://schemas.microsoft.com/office/spreadsheetml/2017/richdata2" ref="A21:L32">
    <sortCondition descending="1" ref="I21:I32"/>
  </sortState>
  <phoneticPr fontId="1" type="noConversion"/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德爾菲-四分位距 -範列-原始數據</vt:lpstr>
      <vt:lpstr>德爾菲-四分位距 (排序)-準則重要性問卷結果</vt:lpstr>
      <vt:lpstr>德爾菲--準則重要性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tassm</dc:creator>
  <cp:lastModifiedBy>曹淑茹</cp:lastModifiedBy>
  <cp:lastPrinted>2021-05-10T16:53:59Z</cp:lastPrinted>
  <dcterms:created xsi:type="dcterms:W3CDTF">2020-04-13T08:14:43Z</dcterms:created>
  <dcterms:modified xsi:type="dcterms:W3CDTF">2024-04-23T15:21:24Z</dcterms:modified>
</cp:coreProperties>
</file>