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<sst xmlns="http://schemas.openxmlformats.org/spreadsheetml/2006/main" count="307" uniqueCount="45">
  <si>
    <t xml:space="preserve">Stock Market Data Used in "Irrational Exuberance" Princeton University Press, 2000, 2005, 2015, updated</t>
  </si>
  <si>
    <t xml:space="preserve">Cyclically</t>
  </si>
  <si>
    <t xml:space="preserve">Cyclically </t>
  </si>
  <si>
    <t xml:space="preserve">Robert J. Shiller </t>
  </si>
  <si>
    <t xml:space="preserve">Adjusted</t>
  </si>
  <si>
    <t xml:space="preserve">Price</t>
  </si>
  <si>
    <t xml:space="preserve">Total Return Price</t>
  </si>
  <si>
    <t xml:space="preserve">  Consumer</t>
  </si>
  <si>
    <t xml:space="preserve">Real</t>
  </si>
  <si>
    <t xml:space="preserve">Earnings</t>
  </si>
  <si>
    <t xml:space="preserve">Monthly</t>
  </si>
  <si>
    <t xml:space="preserve">S&amp;P</t>
  </si>
  <si>
    <t xml:space="preserve">Long</t>
  </si>
  <si>
    <t xml:space="preserve">Total</t>
  </si>
  <si>
    <t xml:space="preserve">TR</t>
  </si>
  <si>
    <t xml:space="preserve">Ratio</t>
  </si>
  <si>
    <t xml:space="preserve">Excess</t>
  </si>
  <si>
    <t xml:space="preserve">10 Year</t>
  </si>
  <si>
    <t xml:space="preserve">Real 10 Year</t>
  </si>
  <si>
    <t xml:space="preserve">Comp.</t>
  </si>
  <si>
    <t xml:space="preserve">Dividend</t>
  </si>
  <si>
    <t xml:space="preserve">Index</t>
  </si>
  <si>
    <t xml:space="preserve">Date  </t>
  </si>
  <si>
    <t xml:space="preserve">Interest</t>
  </si>
  <si>
    <t xml:space="preserve">Return</t>
  </si>
  <si>
    <t xml:space="preserve">Scaled</t>
  </si>
  <si>
    <t xml:space="preserve">P/E10 or</t>
  </si>
  <si>
    <t xml:space="preserve">TR P/E10 or</t>
  </si>
  <si>
    <t xml:space="preserve">CAPE</t>
  </si>
  <si>
    <t xml:space="preserve">Bond</t>
  </si>
  <si>
    <t xml:space="preserve">Annualized Stock</t>
  </si>
  <si>
    <t xml:space="preserve">Annualized Bonds </t>
  </si>
  <si>
    <t xml:space="preserve">Excess Annualized </t>
  </si>
  <si>
    <t xml:space="preserve">Date</t>
  </si>
  <si>
    <t xml:space="preserve">P</t>
  </si>
  <si>
    <t xml:space="preserve">D</t>
  </si>
  <si>
    <t xml:space="preserve">E</t>
  </si>
  <si>
    <t xml:space="preserve">CPI</t>
  </si>
  <si>
    <t xml:space="preserve">Fraction</t>
  </si>
  <si>
    <t xml:space="preserve">Rate GS10</t>
  </si>
  <si>
    <t xml:space="preserve">TR CAPE</t>
  </si>
  <si>
    <t xml:space="preserve">Yield</t>
  </si>
  <si>
    <t xml:space="preserve">Returns</t>
  </si>
  <si>
    <t xml:space="preserve">Real Return</t>
  </si>
  <si>
    <t xml:space="preserve">NA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</si>
</sst>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0.00"/>
    <numFmt numFmtId="167" formatCode="0%"/>
    <numFmt numFmtId="168" formatCode="0.00%"/>
    <numFmt numFmtId="169" formatCode="_(* #,##0.00000_);_(* \(#,##0.00000\);_(* \-??_);_(@_)"/>
  </numFmts>
  <fonts count="10">
    <font>
      <sz val="10"/>
      <name val="Noto Sans CJK TC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Noto Sans CJK TC"/>
      <family val="2"/>
    </font>
    <font>
      <i val="true"/>
      <sz val="9"/>
      <name val="Noto Sans CJK TC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i val="true"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fals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3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11.53515625" defaultRowHeight="12.8" zeroHeight="false" outlineLevelRow="0" outlineLevelCol="0"/>
  <sheetData>
    <row r="1" customFormat="false" ht="14.65" hidden="false" customHeight="false" outlineLevel="0" collapsed="false">
      <c r="A1" s="1"/>
      <c r="B1" s="2"/>
      <c r="C1" s="3"/>
      <c r="D1" s="2"/>
      <c r="E1" s="2"/>
      <c r="F1" s="3"/>
      <c r="G1" s="4"/>
      <c r="H1" s="3"/>
      <c r="I1" s="3"/>
      <c r="J1" s="5"/>
      <c r="K1" s="3"/>
      <c r="L1" s="5"/>
      <c r="M1" s="6"/>
      <c r="N1" s="6"/>
      <c r="O1" s="7"/>
      <c r="P1" s="7"/>
      <c r="Q1" s="8"/>
      <c r="R1" s="4"/>
      <c r="S1" s="4"/>
      <c r="T1" s="9"/>
      <c r="U1" s="9"/>
      <c r="V1" s="10"/>
      <c r="W1" s="10"/>
      <c r="X1" s="11"/>
    </row>
    <row r="2" customFormat="false" ht="14.65" hidden="false" customHeight="false" outlineLevel="0" collapsed="false">
      <c r="A2" s="12" t="s">
        <v>0</v>
      </c>
      <c r="B2" s="2"/>
      <c r="C2" s="3"/>
      <c r="D2" s="2"/>
      <c r="E2" s="2"/>
      <c r="F2" s="3"/>
      <c r="G2" s="4"/>
      <c r="H2" s="3"/>
      <c r="I2" s="3"/>
      <c r="J2" s="5"/>
      <c r="K2" s="3"/>
      <c r="L2" s="5"/>
      <c r="M2" s="13" t="s">
        <v>1</v>
      </c>
      <c r="N2" s="6"/>
      <c r="O2" s="14" t="s">
        <v>2</v>
      </c>
      <c r="P2" s="14"/>
      <c r="Q2" s="8"/>
      <c r="R2" s="4"/>
      <c r="S2" s="4"/>
      <c r="T2" s="9"/>
      <c r="U2" s="9"/>
      <c r="V2" s="10"/>
      <c r="W2" s="10"/>
      <c r="X2" s="11"/>
    </row>
    <row r="3" customFormat="false" ht="14.65" hidden="false" customHeight="false" outlineLevel="0" collapsed="false">
      <c r="A3" s="12" t="s">
        <v>3</v>
      </c>
      <c r="B3" s="2"/>
      <c r="C3" s="3"/>
      <c r="D3" s="2"/>
      <c r="E3" s="2"/>
      <c r="F3" s="3"/>
      <c r="G3" s="4"/>
      <c r="H3" s="3"/>
      <c r="I3" s="3"/>
      <c r="J3" s="5"/>
      <c r="K3" s="3"/>
      <c r="L3" s="5"/>
      <c r="M3" s="15" t="s">
        <v>4</v>
      </c>
      <c r="N3" s="6"/>
      <c r="O3" s="14" t="s">
        <v>4</v>
      </c>
      <c r="P3" s="14"/>
      <c r="Q3" s="8"/>
      <c r="R3" s="4"/>
      <c r="S3" s="4"/>
      <c r="T3" s="9"/>
      <c r="U3" s="9"/>
      <c r="V3" s="10"/>
      <c r="W3" s="10"/>
      <c r="X3" s="11"/>
    </row>
    <row r="4" customFormat="false" ht="14.65" hidden="false" customHeight="false" outlineLevel="0" collapsed="false">
      <c r="A4" s="16"/>
      <c r="B4" s="2"/>
      <c r="C4" s="2"/>
      <c r="D4" s="2"/>
      <c r="E4" s="2"/>
      <c r="F4" s="2"/>
      <c r="G4" s="4"/>
      <c r="H4" s="2"/>
      <c r="I4" s="2"/>
      <c r="J4" s="17"/>
      <c r="K4" s="2"/>
      <c r="L4" s="17"/>
      <c r="M4" s="15" t="s">
        <v>5</v>
      </c>
      <c r="N4" s="6"/>
      <c r="O4" s="14" t="s">
        <v>6</v>
      </c>
      <c r="P4" s="14"/>
      <c r="Q4" s="8"/>
      <c r="R4" s="4"/>
      <c r="S4" s="4"/>
      <c r="T4" s="9"/>
      <c r="U4" s="9"/>
      <c r="V4" s="10"/>
      <c r="W4" s="10"/>
      <c r="X4" s="11"/>
    </row>
    <row r="5" customFormat="false" ht="14.65" hidden="false" customHeight="false" outlineLevel="0" collapsed="false">
      <c r="A5" s="16"/>
      <c r="B5" s="2"/>
      <c r="C5" s="2"/>
      <c r="D5" s="2"/>
      <c r="E5" s="18" t="s">
        <v>7</v>
      </c>
      <c r="F5" s="2"/>
      <c r="G5" s="4"/>
      <c r="H5" s="2"/>
      <c r="I5" s="2"/>
      <c r="J5" s="19" t="s">
        <v>8</v>
      </c>
      <c r="K5" s="2"/>
      <c r="L5" s="19" t="s">
        <v>8</v>
      </c>
      <c r="M5" s="15" t="s">
        <v>9</v>
      </c>
      <c r="N5" s="6"/>
      <c r="O5" s="14" t="s">
        <v>9</v>
      </c>
      <c r="P5" s="14"/>
      <c r="Q5" s="20"/>
      <c r="R5" s="21" t="s">
        <v>10</v>
      </c>
      <c r="S5" s="21" t="s">
        <v>8</v>
      </c>
      <c r="T5" s="21"/>
      <c r="U5" s="21"/>
      <c r="V5" s="21"/>
      <c r="W5" s="21"/>
      <c r="X5" s="11"/>
    </row>
    <row r="6" customFormat="false" ht="14.65" hidden="false" customHeight="false" outlineLevel="0" collapsed="false">
      <c r="A6" s="16"/>
      <c r="B6" s="18" t="s">
        <v>11</v>
      </c>
      <c r="C6" s="2"/>
      <c r="D6" s="2"/>
      <c r="E6" s="18" t="s">
        <v>5</v>
      </c>
      <c r="F6" s="2"/>
      <c r="G6" s="22" t="s">
        <v>12</v>
      </c>
      <c r="H6" s="2"/>
      <c r="I6" s="2"/>
      <c r="J6" s="19" t="s">
        <v>13</v>
      </c>
      <c r="K6" s="2"/>
      <c r="L6" s="19" t="s">
        <v>14</v>
      </c>
      <c r="M6" s="15" t="s">
        <v>15</v>
      </c>
      <c r="N6" s="6"/>
      <c r="O6" s="14" t="s">
        <v>15</v>
      </c>
      <c r="P6" s="14"/>
      <c r="Q6" s="23" t="s">
        <v>16</v>
      </c>
      <c r="R6" s="21" t="s">
        <v>13</v>
      </c>
      <c r="S6" s="21" t="s">
        <v>13</v>
      </c>
      <c r="T6" s="21" t="s">
        <v>17</v>
      </c>
      <c r="U6" s="21" t="s">
        <v>17</v>
      </c>
      <c r="V6" s="21" t="s">
        <v>18</v>
      </c>
      <c r="W6" s="20"/>
      <c r="X6" s="11"/>
    </row>
    <row r="7" customFormat="false" ht="14.65" hidden="false" customHeight="false" outlineLevel="0" collapsed="false">
      <c r="A7" s="16"/>
      <c r="B7" s="18" t="s">
        <v>19</v>
      </c>
      <c r="C7" s="18" t="s">
        <v>20</v>
      </c>
      <c r="D7" s="18" t="s">
        <v>9</v>
      </c>
      <c r="E7" s="18" t="s">
        <v>21</v>
      </c>
      <c r="F7" s="18" t="s">
        <v>22</v>
      </c>
      <c r="G7" s="22" t="s">
        <v>23</v>
      </c>
      <c r="H7" s="18" t="s">
        <v>8</v>
      </c>
      <c r="I7" s="18" t="s">
        <v>8</v>
      </c>
      <c r="J7" s="19" t="s">
        <v>24</v>
      </c>
      <c r="K7" s="18" t="s">
        <v>8</v>
      </c>
      <c r="L7" s="19" t="s">
        <v>25</v>
      </c>
      <c r="M7" s="15" t="s">
        <v>26</v>
      </c>
      <c r="N7" s="6"/>
      <c r="O7" s="14" t="s">
        <v>27</v>
      </c>
      <c r="P7" s="14"/>
      <c r="Q7" s="23" t="s">
        <v>28</v>
      </c>
      <c r="R7" s="21" t="s">
        <v>29</v>
      </c>
      <c r="S7" s="21" t="s">
        <v>29</v>
      </c>
      <c r="T7" s="21" t="s">
        <v>30</v>
      </c>
      <c r="U7" s="21" t="s">
        <v>31</v>
      </c>
      <c r="V7" s="21" t="s">
        <v>32</v>
      </c>
      <c r="W7" s="20"/>
      <c r="X7" s="11"/>
    </row>
    <row r="8" customFormat="false" ht="14.65" hidden="false" customHeight="false" outlineLevel="0" collapsed="false">
      <c r="A8" s="24" t="s">
        <v>33</v>
      </c>
      <c r="B8" s="18" t="s">
        <v>34</v>
      </c>
      <c r="C8" s="18" t="s">
        <v>35</v>
      </c>
      <c r="D8" s="18" t="s">
        <v>36</v>
      </c>
      <c r="E8" s="18" t="s">
        <v>37</v>
      </c>
      <c r="F8" s="18" t="s">
        <v>38</v>
      </c>
      <c r="G8" s="22" t="s">
        <v>39</v>
      </c>
      <c r="H8" s="18" t="s">
        <v>5</v>
      </c>
      <c r="I8" s="18" t="s">
        <v>20</v>
      </c>
      <c r="J8" s="19" t="s">
        <v>5</v>
      </c>
      <c r="K8" s="18" t="s">
        <v>9</v>
      </c>
      <c r="L8" s="19" t="s">
        <v>9</v>
      </c>
      <c r="M8" s="25" t="s">
        <v>28</v>
      </c>
      <c r="N8" s="6"/>
      <c r="O8" s="14" t="s">
        <v>40</v>
      </c>
      <c r="P8" s="14"/>
      <c r="Q8" s="23" t="s">
        <v>41</v>
      </c>
      <c r="R8" s="21" t="s">
        <v>42</v>
      </c>
      <c r="S8" s="21" t="s">
        <v>42</v>
      </c>
      <c r="T8" s="21" t="s">
        <v>43</v>
      </c>
      <c r="U8" s="21" t="s">
        <v>43</v>
      </c>
      <c r="V8" s="21" t="s">
        <v>42</v>
      </c>
      <c r="W8" s="20"/>
      <c r="X8" s="11"/>
    </row>
    <row r="9" customFormat="false" ht="14.65" hidden="false" customHeight="false" outlineLevel="0" collapsed="false">
      <c r="A9" s="1" t="n">
        <v>1871.01</v>
      </c>
      <c r="B9" s="2" t="n">
        <v>4.44</v>
      </c>
      <c r="C9" s="3" t="n">
        <v>0.26</v>
      </c>
      <c r="D9" s="2" t="n">
        <v>0.4</v>
      </c>
      <c r="E9" s="2" t="n">
        <v>12.46406116</v>
      </c>
      <c r="F9" s="3" t="n">
        <f aca="false">1871+1/24</f>
        <v>1871.04166666667</v>
      </c>
      <c r="G9" s="4" t="n">
        <v>5.32</v>
      </c>
      <c r="H9" s="3" t="n">
        <f aca="false">B9*$E$1862/E9</f>
        <v>0</v>
      </c>
      <c r="I9" s="3" t="n">
        <f aca="false">C9*$E$1862/E9</f>
        <v>0</v>
      </c>
      <c r="J9" s="5" t="n">
        <f aca="false">H9</f>
        <v>0</v>
      </c>
      <c r="K9" s="3" t="n">
        <f aca="false">D9*$E$1862/E9</f>
        <v>0</v>
      </c>
      <c r="L9" s="5" t="e">
        <f aca="false">K9*(J9/H9)</f>
        <v>#DIV/0!</v>
      </c>
      <c r="M9" s="26" t="s">
        <v>44</v>
      </c>
      <c r="N9" s="6"/>
      <c r="O9" s="27" t="s">
        <v>44</v>
      </c>
      <c r="P9" s="7"/>
      <c r="Q9" s="8"/>
      <c r="R9" s="4" t="n">
        <f aca="false">((G9/G10+G9/1200+((1+G10/1200)^(-119))*(1-G9/G10)))</f>
        <v>1.00417693570978</v>
      </c>
      <c r="S9" s="4" t="n">
        <v>1</v>
      </c>
      <c r="T9" s="10" t="e">
        <f aca="false">(($J129/$J9)^(1/10)-1)</f>
        <v>#DIV/0!</v>
      </c>
      <c r="U9" s="10" t="n">
        <f aca="false">(($S129/$S9)^(1/10)-1)</f>
        <v>0.0925036763520992</v>
      </c>
      <c r="V9" s="10" t="e">
        <f aca="false">T9-U9</f>
        <v>#DIV/0!</v>
      </c>
      <c r="W9" s="10"/>
      <c r="X9" s="11"/>
      <c r="Y9" s="28"/>
    </row>
    <row r="10" customFormat="false" ht="14.65" hidden="false" customHeight="false" outlineLevel="0" collapsed="false">
      <c r="A10" s="1" t="n">
        <v>1871.02</v>
      </c>
      <c r="B10" s="2" t="n">
        <v>4.5</v>
      </c>
      <c r="C10" s="3" t="n">
        <v>0.26</v>
      </c>
      <c r="D10" s="2" t="n">
        <v>0.4</v>
      </c>
      <c r="E10" s="2" t="n">
        <v>12.84464132</v>
      </c>
      <c r="F10" s="3" t="n">
        <f aca="false">F9+1/12</f>
        <v>1871.125</v>
      </c>
      <c r="G10" s="4" t="n">
        <f aca="false">G9*11/12+G21*1/12</f>
        <v>5.32333333333333</v>
      </c>
      <c r="H10" s="3" t="n">
        <f aca="false">B10*$E$1862/E10</f>
        <v>0</v>
      </c>
      <c r="I10" s="3" t="n">
        <f aca="false">C10*$E$1862/E10</f>
        <v>0</v>
      </c>
      <c r="J10" s="5" t="e">
        <f aca="false">J9*((H10+(I10/12))/H9)</f>
        <v>#DIV/0!</v>
      </c>
      <c r="K10" s="3" t="n">
        <f aca="false">D10*$E$1862/E10</f>
        <v>0</v>
      </c>
      <c r="L10" s="5" t="e">
        <f aca="false">K10*(J10/H10)</f>
        <v>#DIV/0!</v>
      </c>
      <c r="M10" s="26" t="s">
        <v>44</v>
      </c>
      <c r="N10" s="6"/>
      <c r="O10" s="27" t="s">
        <v>44</v>
      </c>
      <c r="P10" s="7"/>
      <c r="Q10" s="8"/>
      <c r="R10" s="4" t="n">
        <f aca="false">((G10/G11+G10/1200+((1+G11/1200)^(-119))*(1-G10/G11)))</f>
        <v>1.00417975234114</v>
      </c>
      <c r="S10" s="4" t="n">
        <f aca="false">S9*R9*E9/E10</f>
        <v>0.974423686137471</v>
      </c>
      <c r="T10" s="10" t="e">
        <f aca="false">(($J130/$J10)^(1/10)-1)</f>
        <v>#DIV/0!</v>
      </c>
      <c r="U10" s="10" t="n">
        <f aca="false">(($S130/$S10)^(1/10)-1)</f>
        <v>0.0946346343445095</v>
      </c>
      <c r="V10" s="10" t="e">
        <f aca="false">T10-U10</f>
        <v>#DIV/0!</v>
      </c>
      <c r="W10" s="10"/>
      <c r="X10" s="11"/>
      <c r="Y10" s="28"/>
    </row>
    <row r="11" customFormat="false" ht="14.65" hidden="false" customHeight="false" outlineLevel="0" collapsed="false">
      <c r="A11" s="1" t="n">
        <v>1871.03</v>
      </c>
      <c r="B11" s="2" t="n">
        <v>4.61</v>
      </c>
      <c r="C11" s="3" t="n">
        <v>0.26</v>
      </c>
      <c r="D11" s="2" t="n">
        <v>0.4</v>
      </c>
      <c r="E11" s="2" t="n">
        <v>13.0349719</v>
      </c>
      <c r="F11" s="3" t="n">
        <f aca="false">F10+1/12</f>
        <v>1871.20833333333</v>
      </c>
      <c r="G11" s="4" t="n">
        <f aca="false">G9*10/12+G21*2/12</f>
        <v>5.32666666666667</v>
      </c>
      <c r="H11" s="3" t="n">
        <f aca="false">B11*$E$1862/E11</f>
        <v>0</v>
      </c>
      <c r="I11" s="3" t="n">
        <f aca="false">C11*$E$1862/E11</f>
        <v>0</v>
      </c>
      <c r="J11" s="5" t="e">
        <f aca="false">J10*((H11+(I11/12))/H10)</f>
        <v>#DIV/0!</v>
      </c>
      <c r="K11" s="3" t="n">
        <f aca="false">D11*$E$1862/E11</f>
        <v>0</v>
      </c>
      <c r="L11" s="5" t="e">
        <f aca="false">K11*(J11/H11)</f>
        <v>#DIV/0!</v>
      </c>
      <c r="M11" s="26" t="s">
        <v>44</v>
      </c>
      <c r="N11" s="6"/>
      <c r="O11" s="27" t="s">
        <v>44</v>
      </c>
      <c r="P11" s="7"/>
      <c r="Q11" s="8"/>
      <c r="R11" s="4" t="n">
        <f aca="false">((G11/G12+G11/1200+((1+G12/1200)^(-119))*(1-G11/G12)))</f>
        <v>1.00418256896423</v>
      </c>
      <c r="S11" s="4" t="n">
        <f aca="false">S10*R10*E10/E11</f>
        <v>0.964208985788574</v>
      </c>
      <c r="T11" s="10" t="e">
        <f aca="false">(($J131/$J11)^(1/10)-1)</f>
        <v>#DIV/0!</v>
      </c>
      <c r="U11" s="10" t="n">
        <f aca="false">(($S131/$S11)^(1/10)-1)</f>
        <v>0.0961859956344644</v>
      </c>
      <c r="V11" s="10" t="e">
        <f aca="false">T11-U11</f>
        <v>#DIV/0!</v>
      </c>
      <c r="W11" s="10"/>
      <c r="X11" s="11"/>
      <c r="Y11" s="28"/>
    </row>
    <row r="12" customFormat="false" ht="14.65" hidden="false" customHeight="false" outlineLevel="0" collapsed="false">
      <c r="A12" s="1" t="n">
        <v>1871.04</v>
      </c>
      <c r="B12" s="2" t="n">
        <v>4.74</v>
      </c>
      <c r="C12" s="3" t="n">
        <v>0.26</v>
      </c>
      <c r="D12" s="2" t="n">
        <v>0.4</v>
      </c>
      <c r="E12" s="2" t="n">
        <v>12.55922645</v>
      </c>
      <c r="F12" s="3" t="n">
        <f aca="false">F11+1/12</f>
        <v>1871.29166666667</v>
      </c>
      <c r="G12" s="4" t="n">
        <f aca="false">G9*9/12+G21*3/12</f>
        <v>5.33</v>
      </c>
      <c r="H12" s="3" t="n">
        <f aca="false">B12*$E$1862/E12</f>
        <v>0</v>
      </c>
      <c r="I12" s="3" t="n">
        <f aca="false">C12*$E$1862/E12</f>
        <v>0</v>
      </c>
      <c r="J12" s="5" t="e">
        <f aca="false">J11*((H12+(I12/12))/H11)</f>
        <v>#DIV/0!</v>
      </c>
      <c r="K12" s="3" t="n">
        <f aca="false">D12*$E$1862/E12</f>
        <v>0</v>
      </c>
      <c r="L12" s="5" t="e">
        <f aca="false">K12*(J12/H12)</f>
        <v>#DIV/0!</v>
      </c>
      <c r="M12" s="26" t="s">
        <v>44</v>
      </c>
      <c r="N12" s="6"/>
      <c r="O12" s="27" t="s">
        <v>44</v>
      </c>
      <c r="P12" s="7"/>
      <c r="Q12" s="8"/>
      <c r="R12" s="4" t="n">
        <f aca="false">((G12/G13+G12/1200+((1+G13/1200)^(-119))*(1-G12/G13)))</f>
        <v>1.00418538557904</v>
      </c>
      <c r="S12" s="4" t="n">
        <f aca="false">S11*R11*E11/E12</f>
        <v>1.00491900838009</v>
      </c>
      <c r="T12" s="10" t="e">
        <f aca="false">(($J132/$J12)^(1/10)-1)</f>
        <v>#DIV/0!</v>
      </c>
      <c r="U12" s="10" t="n">
        <f aca="false">(($S132/$S12)^(1/10)-1)</f>
        <v>0.0909719062390226</v>
      </c>
      <c r="V12" s="10" t="e">
        <f aca="false">T12-U12</f>
        <v>#DIV/0!</v>
      </c>
      <c r="W12" s="10"/>
      <c r="X12" s="11"/>
      <c r="Y12" s="28"/>
    </row>
    <row r="13" customFormat="false" ht="14.65" hidden="false" customHeight="false" outlineLevel="0" collapsed="false">
      <c r="A13" s="1" t="n">
        <v>1871.05</v>
      </c>
      <c r="B13" s="2" t="n">
        <v>4.86</v>
      </c>
      <c r="C13" s="3" t="n">
        <v>0.26</v>
      </c>
      <c r="D13" s="2" t="n">
        <v>0.4</v>
      </c>
      <c r="E13" s="2" t="n">
        <v>12.27381157</v>
      </c>
      <c r="F13" s="3" t="n">
        <f aca="false">F12+1/12</f>
        <v>1871.375</v>
      </c>
      <c r="G13" s="4" t="n">
        <f aca="false">G9*8/12+G21*4/12</f>
        <v>5.33333333333333</v>
      </c>
      <c r="H13" s="3" t="n">
        <f aca="false">B13*$E$1862/E13</f>
        <v>0</v>
      </c>
      <c r="I13" s="3" t="n">
        <f aca="false">C13*$E$1862/E13</f>
        <v>0</v>
      </c>
      <c r="J13" s="5" t="e">
        <f aca="false">J12*((H13+(I13/12))/H12)</f>
        <v>#DIV/0!</v>
      </c>
      <c r="K13" s="3" t="n">
        <f aca="false">D13*$E$1862/E13</f>
        <v>0</v>
      </c>
      <c r="L13" s="5" t="e">
        <f aca="false">K13*(J13/H13)</f>
        <v>#DIV/0!</v>
      </c>
      <c r="M13" s="26" t="s">
        <v>44</v>
      </c>
      <c r="N13" s="6"/>
      <c r="O13" s="27" t="s">
        <v>44</v>
      </c>
      <c r="P13" s="7"/>
      <c r="Q13" s="8"/>
      <c r="R13" s="4" t="n">
        <f aca="false">((G13/G14+G13/1200+((1+G14/1200)^(-119))*(1-G13/G14)))</f>
        <v>1.00418820218557</v>
      </c>
      <c r="S13" s="4" t="n">
        <f aca="false">S12*R12*E12/E13</f>
        <v>1.03259114675392</v>
      </c>
      <c r="T13" s="10" t="e">
        <f aca="false">(($J133/$J13)^(1/10)-1)</f>
        <v>#DIV/0!</v>
      </c>
      <c r="U13" s="10" t="n">
        <f aca="false">(($S133/$S13)^(1/10)-1)</f>
        <v>0.0894884371904101</v>
      </c>
      <c r="V13" s="10" t="e">
        <f aca="false">T13-U13</f>
        <v>#DIV/0!</v>
      </c>
      <c r="W13" s="10"/>
      <c r="X13" s="11"/>
      <c r="Y13" s="28"/>
    </row>
    <row r="14" customFormat="false" ht="14.65" hidden="false" customHeight="false" outlineLevel="0" collapsed="false">
      <c r="A14" s="1" t="n">
        <v>1871.06</v>
      </c>
      <c r="B14" s="2" t="n">
        <v>4.82</v>
      </c>
      <c r="C14" s="3" t="n">
        <v>0.26</v>
      </c>
      <c r="D14" s="2" t="n">
        <v>0.4</v>
      </c>
      <c r="E14" s="2" t="n">
        <v>12.08348099</v>
      </c>
      <c r="F14" s="3" t="n">
        <f aca="false">F13+1/12</f>
        <v>1871.45833333333</v>
      </c>
      <c r="G14" s="4" t="n">
        <f aca="false">G9*7/12+G21*5/12</f>
        <v>5.33666666666667</v>
      </c>
      <c r="H14" s="3" t="n">
        <f aca="false">B14*$E$1862/E14</f>
        <v>0</v>
      </c>
      <c r="I14" s="3" t="n">
        <f aca="false">C14*$E$1862/E14</f>
        <v>0</v>
      </c>
      <c r="J14" s="5" t="e">
        <f aca="false">J13*((H14+(I14/12))/H13)</f>
        <v>#DIV/0!</v>
      </c>
      <c r="K14" s="3" t="n">
        <f aca="false">D14*$E$1862/E14</f>
        <v>0</v>
      </c>
      <c r="L14" s="5" t="e">
        <f aca="false">K14*(J14/H14)</f>
        <v>#DIV/0!</v>
      </c>
      <c r="M14" s="26" t="s">
        <v>44</v>
      </c>
      <c r="N14" s="6"/>
      <c r="O14" s="27" t="s">
        <v>44</v>
      </c>
      <c r="P14" s="7"/>
      <c r="Q14" s="8"/>
      <c r="R14" s="4" t="n">
        <f aca="false">((G14/G15+G14/1200+((1+G15/1200)^(-119))*(1-G14/G15)))</f>
        <v>1.00419101878384</v>
      </c>
      <c r="S14" s="4" t="n">
        <f aca="false">S13*R13*E13/E14</f>
        <v>1.05324862377365</v>
      </c>
      <c r="T14" s="10" t="e">
        <f aca="false">(($J134/$J14)^(1/10)-1)</f>
        <v>#DIV/0!</v>
      </c>
      <c r="U14" s="10" t="n">
        <f aca="false">(($S134/$S14)^(1/10)-1)</f>
        <v>0.0877249110195437</v>
      </c>
      <c r="V14" s="10" t="e">
        <f aca="false">T14-U14</f>
        <v>#DIV/0!</v>
      </c>
      <c r="W14" s="10"/>
      <c r="X14" s="11"/>
      <c r="Y14" s="28"/>
    </row>
    <row r="15" customFormat="false" ht="14.65" hidden="false" customHeight="false" outlineLevel="0" collapsed="false">
      <c r="A15" s="1" t="n">
        <v>1871.07</v>
      </c>
      <c r="B15" s="2" t="n">
        <v>4.73</v>
      </c>
      <c r="C15" s="3" t="n">
        <v>0.26</v>
      </c>
      <c r="D15" s="2" t="n">
        <v>0.4</v>
      </c>
      <c r="E15" s="2" t="n">
        <v>12.08348099</v>
      </c>
      <c r="F15" s="3" t="n">
        <f aca="false">F14+1/12</f>
        <v>1871.54166666667</v>
      </c>
      <c r="G15" s="4" t="n">
        <f aca="false">G9*6/12+G21*6/12</f>
        <v>5.34</v>
      </c>
      <c r="H15" s="3" t="n">
        <f aca="false">B15*$E$1862/E15</f>
        <v>0</v>
      </c>
      <c r="I15" s="3" t="n">
        <f aca="false">C15*$E$1862/E15</f>
        <v>0</v>
      </c>
      <c r="J15" s="5" t="e">
        <f aca="false">J14*((H15+(I15/12))/H14)</f>
        <v>#DIV/0!</v>
      </c>
      <c r="K15" s="3" t="n">
        <f aca="false">D15*$E$1862/E15</f>
        <v>0</v>
      </c>
      <c r="L15" s="5" t="e">
        <f aca="false">K15*(J15/H15)</f>
        <v>#DIV/0!</v>
      </c>
      <c r="M15" s="26" t="s">
        <v>44</v>
      </c>
      <c r="N15" s="6"/>
      <c r="O15" s="27" t="s">
        <v>44</v>
      </c>
      <c r="P15" s="7"/>
      <c r="Q15" s="8"/>
      <c r="R15" s="4" t="n">
        <f aca="false">((G15/G16+G15/1200+((1+G16/1200)^(-119))*(1-G15/G16)))</f>
        <v>1.00419383537384</v>
      </c>
      <c r="S15" s="4" t="n">
        <f aca="false">S14*R14*E14/E15</f>
        <v>1.05766280853994</v>
      </c>
      <c r="T15" s="10" t="e">
        <f aca="false">(($J135/$J15)^(1/10)-1)</f>
        <v>#DIV/0!</v>
      </c>
      <c r="U15" s="10" t="n">
        <f aca="false">(($S135/$S15)^(1/10)-1)</f>
        <v>0.0865808561499855</v>
      </c>
      <c r="V15" s="10" t="e">
        <f aca="false">T15-U15</f>
        <v>#DIV/0!</v>
      </c>
      <c r="W15" s="10"/>
      <c r="X15" s="11"/>
      <c r="Y15" s="28"/>
    </row>
    <row r="16" customFormat="false" ht="14.65" hidden="false" customHeight="false" outlineLevel="0" collapsed="false">
      <c r="A16" s="1" t="n">
        <v>1871.08</v>
      </c>
      <c r="B16" s="2" t="n">
        <v>4.79</v>
      </c>
      <c r="C16" s="3" t="n">
        <v>0.26</v>
      </c>
      <c r="D16" s="2" t="n">
        <v>0.4</v>
      </c>
      <c r="E16" s="2" t="n">
        <v>11.8932314</v>
      </c>
      <c r="F16" s="3" t="n">
        <f aca="false">F15+1/12</f>
        <v>1871.625</v>
      </c>
      <c r="G16" s="4" t="n">
        <f aca="false">G9*5/12+G21*7/12</f>
        <v>5.34333333333333</v>
      </c>
      <c r="H16" s="3" t="n">
        <f aca="false">B16*$E$1862/E16</f>
        <v>0</v>
      </c>
      <c r="I16" s="3" t="n">
        <f aca="false">C16*$E$1862/E16</f>
        <v>0</v>
      </c>
      <c r="J16" s="5" t="e">
        <f aca="false">J15*((H16+(I16/12))/H15)</f>
        <v>#DIV/0!</v>
      </c>
      <c r="K16" s="3" t="n">
        <f aca="false">D16*$E$1862/E16</f>
        <v>0</v>
      </c>
      <c r="L16" s="5" t="e">
        <f aca="false">K16*(J16/H16)</f>
        <v>#DIV/0!</v>
      </c>
      <c r="M16" s="26" t="s">
        <v>44</v>
      </c>
      <c r="N16" s="6"/>
      <c r="O16" s="27" t="s">
        <v>44</v>
      </c>
      <c r="P16" s="7"/>
      <c r="Q16" s="8"/>
      <c r="R16" s="4" t="n">
        <f aca="false">((G16/G17+G16/1200+((1+G17/1200)^(-119))*(1-G16/G17)))</f>
        <v>1.00419665195557</v>
      </c>
      <c r="S16" s="4" t="n">
        <f aca="false">S15*R15*E15/E16</f>
        <v>1.07908828704199</v>
      </c>
      <c r="T16" s="10" t="e">
        <f aca="false">(($J136/$J16)^(1/10)-1)</f>
        <v>#DIV/0!</v>
      </c>
      <c r="U16" s="10" t="n">
        <f aca="false">(($S136/$S16)^(1/10)-1)</f>
        <v>0.0826686109451893</v>
      </c>
      <c r="V16" s="10" t="e">
        <f aca="false">T16-U16</f>
        <v>#DIV/0!</v>
      </c>
      <c r="W16" s="10"/>
      <c r="X16" s="11"/>
      <c r="Y16" s="28"/>
    </row>
    <row r="17" customFormat="false" ht="14.65" hidden="false" customHeight="false" outlineLevel="0" collapsed="false">
      <c r="A17" s="1" t="n">
        <v>1871.09</v>
      </c>
      <c r="B17" s="2" t="n">
        <v>4.84</v>
      </c>
      <c r="C17" s="3" t="n">
        <v>0.26</v>
      </c>
      <c r="D17" s="2" t="n">
        <v>0.4</v>
      </c>
      <c r="E17" s="2" t="n">
        <v>12.17864628</v>
      </c>
      <c r="F17" s="3" t="n">
        <f aca="false">F16+1/12</f>
        <v>1871.70833333333</v>
      </c>
      <c r="G17" s="4" t="n">
        <f aca="false">G9*4/12+G21*8/12</f>
        <v>5.34666666666667</v>
      </c>
      <c r="H17" s="3" t="n">
        <f aca="false">B17*$E$1862/E17</f>
        <v>0</v>
      </c>
      <c r="I17" s="3" t="n">
        <f aca="false">C17*$E$1862/E17</f>
        <v>0</v>
      </c>
      <c r="J17" s="5" t="e">
        <f aca="false">J16*((H17+(I17/12))/H16)</f>
        <v>#DIV/0!</v>
      </c>
      <c r="K17" s="3" t="n">
        <f aca="false">D17*$E$1862/E17</f>
        <v>0</v>
      </c>
      <c r="L17" s="5" t="e">
        <f aca="false">K17*(J17/H17)</f>
        <v>#DIV/0!</v>
      </c>
      <c r="M17" s="26" t="s">
        <v>44</v>
      </c>
      <c r="N17" s="6"/>
      <c r="O17" s="27" t="s">
        <v>44</v>
      </c>
      <c r="P17" s="7"/>
      <c r="Q17" s="8"/>
      <c r="R17" s="4" t="n">
        <f aca="false">((G17/G18+G17/1200+((1+G18/1200)^(-119))*(1-G17/G18)))</f>
        <v>1.00419946852904</v>
      </c>
      <c r="S17" s="4" t="n">
        <f aca="false">S16*R16*E16/E17</f>
        <v>1.05822154534782</v>
      </c>
      <c r="T17" s="10" t="e">
        <f aca="false">(($J137/$J17)^(1/10)-1)</f>
        <v>#DIV/0!</v>
      </c>
      <c r="U17" s="10" t="n">
        <f aca="false">(($S137/$S17)^(1/10)-1)</f>
        <v>0.0810479047842332</v>
      </c>
      <c r="V17" s="10" t="e">
        <f aca="false">T17-U17</f>
        <v>#DIV/0!</v>
      </c>
      <c r="W17" s="10"/>
      <c r="X17" s="11"/>
      <c r="Y17" s="28"/>
    </row>
    <row r="18" customFormat="false" ht="14.65" hidden="false" customHeight="false" outlineLevel="0" collapsed="false">
      <c r="A18" s="1" t="n">
        <v>1871.1</v>
      </c>
      <c r="B18" s="2" t="n">
        <v>4.59</v>
      </c>
      <c r="C18" s="3" t="n">
        <v>0.26</v>
      </c>
      <c r="D18" s="2" t="n">
        <v>0.4</v>
      </c>
      <c r="E18" s="2" t="n">
        <v>12.36889587</v>
      </c>
      <c r="F18" s="3" t="n">
        <f aca="false">F17+1/12</f>
        <v>1871.79166666667</v>
      </c>
      <c r="G18" s="4" t="n">
        <f aca="false">G9*3/12+G21*9/12</f>
        <v>5.35</v>
      </c>
      <c r="H18" s="3" t="n">
        <f aca="false">B18*$E$1862/E18</f>
        <v>0</v>
      </c>
      <c r="I18" s="3" t="n">
        <f aca="false">C18*$E$1862/E18</f>
        <v>0</v>
      </c>
      <c r="J18" s="5" t="e">
        <f aca="false">J17*((H18+(I18/12))/H17)</f>
        <v>#DIV/0!</v>
      </c>
      <c r="K18" s="3" t="n">
        <f aca="false">D18*$E$1862/E18</f>
        <v>0</v>
      </c>
      <c r="L18" s="5" t="e">
        <f aca="false">K18*(J18/H18)</f>
        <v>#DIV/0!</v>
      </c>
      <c r="M18" s="26" t="s">
        <v>44</v>
      </c>
      <c r="N18" s="6"/>
      <c r="O18" s="27" t="s">
        <v>44</v>
      </c>
      <c r="P18" s="7"/>
      <c r="Q18" s="8"/>
      <c r="R18" s="4" t="n">
        <f aca="false">((G18/G19+G18/1200+((1+G19/1200)^(-119))*(1-G18/G19)))</f>
        <v>1.00420228509425</v>
      </c>
      <c r="S18" s="4" t="n">
        <f aca="false">S17*R17*E17/E18</f>
        <v>1.04632034564527</v>
      </c>
      <c r="T18" s="10" t="e">
        <f aca="false">(($J138/$J18)^(1/10)-1)</f>
        <v>#DIV/0!</v>
      </c>
      <c r="U18" s="10" t="n">
        <f aca="false">(($S138/$S18)^(1/10)-1)</f>
        <v>0.0816526521247267</v>
      </c>
      <c r="V18" s="10" t="e">
        <f aca="false">T18-U18</f>
        <v>#DIV/0!</v>
      </c>
      <c r="W18" s="10"/>
      <c r="X18" s="11"/>
      <c r="Y18" s="28"/>
    </row>
    <row r="19" customFormat="false" ht="14.65" hidden="false" customHeight="false" outlineLevel="0" collapsed="false">
      <c r="A19" s="1" t="n">
        <v>1871.11</v>
      </c>
      <c r="B19" s="2" t="n">
        <v>4.64</v>
      </c>
      <c r="C19" s="3" t="n">
        <v>0.26</v>
      </c>
      <c r="D19" s="2" t="n">
        <v>0.4</v>
      </c>
      <c r="E19" s="2" t="n">
        <v>12.36889587</v>
      </c>
      <c r="F19" s="3" t="n">
        <f aca="false">F18+1/12</f>
        <v>1871.875</v>
      </c>
      <c r="G19" s="4" t="n">
        <f aca="false">G9*2/12+G21*10/12</f>
        <v>5.35333333333333</v>
      </c>
      <c r="H19" s="3" t="n">
        <f aca="false">B19*$E$1862/E19</f>
        <v>0</v>
      </c>
      <c r="I19" s="3" t="n">
        <f aca="false">C19*$E$1862/E19</f>
        <v>0</v>
      </c>
      <c r="J19" s="5" t="e">
        <f aca="false">J18*((H19+(I19/12))/H18)</f>
        <v>#DIV/0!</v>
      </c>
      <c r="K19" s="3" t="n">
        <f aca="false">D19*$E$1862/E19</f>
        <v>0</v>
      </c>
      <c r="L19" s="5" t="e">
        <f aca="false">K19*(J19/H19)</f>
        <v>#DIV/0!</v>
      </c>
      <c r="M19" s="26" t="s">
        <v>44</v>
      </c>
      <c r="N19" s="6"/>
      <c r="O19" s="27" t="s">
        <v>44</v>
      </c>
      <c r="P19" s="7"/>
      <c r="Q19" s="8"/>
      <c r="R19" s="4" t="n">
        <f aca="false">((G19/G20+G19/1200+((1+G20/1200)^(-119))*(1-G19/G20)))</f>
        <v>1.00420510165119</v>
      </c>
      <c r="S19" s="4" t="n">
        <f aca="false">S18*R18*E18/E19</f>
        <v>1.05071728203758</v>
      </c>
      <c r="T19" s="10" t="e">
        <f aca="false">(($J139/$J19)^(1/10)-1)</f>
        <v>#DIV/0!</v>
      </c>
      <c r="U19" s="10" t="n">
        <f aca="false">(($S139/$S19)^(1/10)-1)</f>
        <v>0.0825932502290196</v>
      </c>
      <c r="V19" s="10" t="e">
        <f aca="false">T19-U19</f>
        <v>#DIV/0!</v>
      </c>
      <c r="W19" s="10"/>
      <c r="X19" s="11"/>
      <c r="Y19" s="28"/>
    </row>
    <row r="20" customFormat="false" ht="14.65" hidden="false" customHeight="false" outlineLevel="0" collapsed="false">
      <c r="A20" s="1" t="n">
        <v>1871.12</v>
      </c>
      <c r="B20" s="2" t="n">
        <v>4.74</v>
      </c>
      <c r="C20" s="3" t="n">
        <v>0.26</v>
      </c>
      <c r="D20" s="2" t="n">
        <v>0.4</v>
      </c>
      <c r="E20" s="2" t="n">
        <v>12.65439174</v>
      </c>
      <c r="F20" s="3" t="n">
        <f aca="false">F19+1/12</f>
        <v>1871.95833333333</v>
      </c>
      <c r="G20" s="4" t="n">
        <f aca="false">G9*1/12+G21*11/12</f>
        <v>5.35666666666667</v>
      </c>
      <c r="H20" s="3" t="n">
        <f aca="false">B20*$E$1862/E20</f>
        <v>0</v>
      </c>
      <c r="I20" s="3" t="n">
        <f aca="false">C20*$E$1862/E20</f>
        <v>0</v>
      </c>
      <c r="J20" s="5" t="e">
        <f aca="false">J19*((H20+(I20/12))/H19)</f>
        <v>#DIV/0!</v>
      </c>
      <c r="K20" s="3" t="n">
        <f aca="false">D20*$E$1862/E20</f>
        <v>0</v>
      </c>
      <c r="L20" s="5" t="e">
        <f aca="false">K20*(J20/H20)</f>
        <v>#DIV/0!</v>
      </c>
      <c r="M20" s="26" t="s">
        <v>44</v>
      </c>
      <c r="N20" s="6"/>
      <c r="O20" s="27" t="s">
        <v>44</v>
      </c>
      <c r="P20" s="7"/>
      <c r="Q20" s="8"/>
      <c r="R20" s="4" t="n">
        <f aca="false">((G20/G21+G20/1200+((1+G21/1200)^(-119))*(1-G20/G21)))</f>
        <v>1.00420791819988</v>
      </c>
      <c r="S20" s="4" t="n">
        <f aca="false">S19*R19*E19/E20</f>
        <v>1.03133072799969</v>
      </c>
      <c r="T20" s="10" t="e">
        <f aca="false">(($J140/$J20)^(1/10)-1)</f>
        <v>#DIV/0!</v>
      </c>
      <c r="U20" s="10" t="n">
        <f aca="false">(($S140/$S20)^(1/10)-1)</f>
        <v>0.0849991777472159</v>
      </c>
      <c r="V20" s="10" t="e">
        <f aca="false">T20-U20</f>
        <v>#DIV/0!</v>
      </c>
      <c r="W20" s="10"/>
      <c r="X20" s="11"/>
      <c r="Y20" s="28"/>
    </row>
    <row r="21" customFormat="false" ht="14.65" hidden="false" customHeight="false" outlineLevel="0" collapsed="false">
      <c r="A21" s="1" t="n">
        <v>1872.01</v>
      </c>
      <c r="B21" s="2" t="n">
        <v>4.86</v>
      </c>
      <c r="C21" s="3" t="n">
        <v>0.2633</v>
      </c>
      <c r="D21" s="2" t="n">
        <v>0.4025</v>
      </c>
      <c r="E21" s="2" t="n">
        <v>12.65439174</v>
      </c>
      <c r="F21" s="3" t="n">
        <f aca="false">F20+1/12</f>
        <v>1872.04166666667</v>
      </c>
      <c r="G21" s="4" t="n">
        <v>5.36</v>
      </c>
      <c r="H21" s="3" t="n">
        <f aca="false">B21*$E$1862/E21</f>
        <v>0</v>
      </c>
      <c r="I21" s="3" t="n">
        <f aca="false">C21*$E$1862/E21</f>
        <v>0</v>
      </c>
      <c r="J21" s="5" t="e">
        <f aca="false">J20*((H21+(I21/12))/H20)</f>
        <v>#DIV/0!</v>
      </c>
      <c r="K21" s="3" t="n">
        <f aca="false">D21*$E$1862/E21</f>
        <v>0</v>
      </c>
      <c r="L21" s="5" t="e">
        <f aca="false">K21*(J21/H21)</f>
        <v>#DIV/0!</v>
      </c>
      <c r="M21" s="26" t="s">
        <v>44</v>
      </c>
      <c r="N21" s="6"/>
      <c r="O21" s="27" t="s">
        <v>44</v>
      </c>
      <c r="P21" s="7"/>
      <c r="Q21" s="8"/>
      <c r="R21" s="4" t="n">
        <f aca="false">((G21/G22+G21/1200+((1+G22/1200)^(-119))*(1-G21/G22)))</f>
        <v>1.00305999988575</v>
      </c>
      <c r="S21" s="4" t="n">
        <f aca="false">S20*R20*E20/E21</f>
        <v>1.03567048334013</v>
      </c>
      <c r="T21" s="10" t="e">
        <f aca="false">(($J141/$J21)^(1/10)-1)</f>
        <v>#DIV/0!</v>
      </c>
      <c r="U21" s="10" t="n">
        <f aca="false">(($S141/$S21)^(1/10)-1)</f>
        <v>0.0849309891814114</v>
      </c>
      <c r="V21" s="10" t="e">
        <f aca="false">T21-U21</f>
        <v>#DIV/0!</v>
      </c>
      <c r="W21" s="10"/>
      <c r="X21" s="11"/>
      <c r="Y21" s="28"/>
    </row>
    <row r="22" customFormat="false" ht="14.65" hidden="false" customHeight="false" outlineLevel="0" collapsed="false">
      <c r="A22" s="1" t="n">
        <v>1872.02</v>
      </c>
      <c r="B22" s="2" t="n">
        <v>4.88</v>
      </c>
      <c r="C22" s="3" t="n">
        <v>0.2667</v>
      </c>
      <c r="D22" s="2" t="n">
        <v>0.405</v>
      </c>
      <c r="E22" s="2" t="n">
        <v>12.65439174</v>
      </c>
      <c r="F22" s="3" t="n">
        <f aca="false">F21+1/12</f>
        <v>1872.125</v>
      </c>
      <c r="G22" s="4" t="n">
        <f aca="false">G21*11/12+G33*1/12</f>
        <v>5.37833333333333</v>
      </c>
      <c r="H22" s="3" t="n">
        <f aca="false">B22*$E$1862/E22</f>
        <v>0</v>
      </c>
      <c r="I22" s="3" t="n">
        <f aca="false">C22*$E$1862/E22</f>
        <v>0</v>
      </c>
      <c r="J22" s="5" t="e">
        <f aca="false">J21*((H22+(I22/12))/H21)</f>
        <v>#DIV/0!</v>
      </c>
      <c r="K22" s="3" t="n">
        <f aca="false">D22*$E$1862/E22</f>
        <v>0</v>
      </c>
      <c r="L22" s="5" t="e">
        <f aca="false">K22*(J22/H22)</f>
        <v>#DIV/0!</v>
      </c>
      <c r="M22" s="26" t="s">
        <v>44</v>
      </c>
      <c r="N22" s="6"/>
      <c r="O22" s="27" t="s">
        <v>44</v>
      </c>
      <c r="P22" s="7"/>
      <c r="Q22" s="8"/>
      <c r="R22" s="4" t="n">
        <f aca="false">((G22/G23+G22/1200+((1+G23/1200)^(-119))*(1-G22/G23)))</f>
        <v>1.00307644830038</v>
      </c>
      <c r="S22" s="4" t="n">
        <f aca="false">S21*R21*E21/E22</f>
        <v>1.03883963490083</v>
      </c>
      <c r="T22" s="10" t="e">
        <f aca="false">(($J142/$J22)^(1/10)-1)</f>
        <v>#DIV/0!</v>
      </c>
      <c r="U22" s="10" t="n">
        <f aca="false">(($S142/$S22)^(1/10)-1)</f>
        <v>0.0839098290029967</v>
      </c>
      <c r="V22" s="10" t="e">
        <f aca="false">T22-U22</f>
        <v>#DIV/0!</v>
      </c>
      <c r="W22" s="10"/>
      <c r="X22" s="11"/>
      <c r="Y22" s="28"/>
    </row>
    <row r="23" customFormat="false" ht="14.65" hidden="false" customHeight="false" outlineLevel="0" collapsed="false">
      <c r="A23" s="1" t="n">
        <v>1872.03</v>
      </c>
      <c r="B23" s="2" t="n">
        <v>5.04</v>
      </c>
      <c r="C23" s="3" t="n">
        <v>0.27</v>
      </c>
      <c r="D23" s="2" t="n">
        <v>0.4075</v>
      </c>
      <c r="E23" s="2" t="n">
        <v>12.84464132</v>
      </c>
      <c r="F23" s="3" t="n">
        <f aca="false">F22+1/12</f>
        <v>1872.20833333333</v>
      </c>
      <c r="G23" s="4" t="n">
        <f aca="false">G21*10/12+G33*2/12</f>
        <v>5.39666666666667</v>
      </c>
      <c r="H23" s="3" t="n">
        <f aca="false">B23*$E$1862/E23</f>
        <v>0</v>
      </c>
      <c r="I23" s="3" t="n">
        <f aca="false">C23*$E$1862/E23</f>
        <v>0</v>
      </c>
      <c r="J23" s="5" t="e">
        <f aca="false">J22*((H23+(I23/12))/H22)</f>
        <v>#DIV/0!</v>
      </c>
      <c r="K23" s="3" t="n">
        <f aca="false">D23*$E$1862/E23</f>
        <v>0</v>
      </c>
      <c r="L23" s="5" t="e">
        <f aca="false">K23*(J23/H23)</f>
        <v>#DIV/0!</v>
      </c>
      <c r="M23" s="26" t="s">
        <v>44</v>
      </c>
      <c r="N23" s="6"/>
      <c r="O23" s="27" t="s">
        <v>44</v>
      </c>
      <c r="P23" s="7"/>
      <c r="Q23" s="8"/>
      <c r="R23" s="4" t="n">
        <f aca="false">((G23/G24+G23/1200+((1+G24/1200)^(-119))*(1-G23/G24)))</f>
        <v>1.0030928953451</v>
      </c>
      <c r="S23" s="4" t="n">
        <f aca="false">S22*R22*E22/E23</f>
        <v>1.02660136613487</v>
      </c>
      <c r="T23" s="10" t="e">
        <f aca="false">(($J143/$J23)^(1/10)-1)</f>
        <v>#DIV/0!</v>
      </c>
      <c r="U23" s="10" t="n">
        <f aca="false">(($S143/$S23)^(1/10)-1)</f>
        <v>0.0855145884981554</v>
      </c>
      <c r="V23" s="10" t="e">
        <f aca="false">T23-U23</f>
        <v>#DIV/0!</v>
      </c>
      <c r="W23" s="10"/>
      <c r="X23" s="11"/>
      <c r="Y23" s="28"/>
    </row>
    <row r="24" customFormat="false" ht="14.65" hidden="false" customHeight="false" outlineLevel="0" collapsed="false">
      <c r="A24" s="1" t="n">
        <v>1872.04</v>
      </c>
      <c r="B24" s="2" t="n">
        <v>5.18</v>
      </c>
      <c r="C24" s="3" t="n">
        <v>0.2733</v>
      </c>
      <c r="D24" s="2" t="n">
        <v>0.41</v>
      </c>
      <c r="E24" s="2" t="n">
        <v>13.13013719</v>
      </c>
      <c r="F24" s="3" t="n">
        <f aca="false">F23+1/12</f>
        <v>1872.29166666667</v>
      </c>
      <c r="G24" s="4" t="n">
        <f aca="false">G21*9/12+G33*3/12</f>
        <v>5.415</v>
      </c>
      <c r="H24" s="3" t="n">
        <f aca="false">B24*$E$1862/E24</f>
        <v>0</v>
      </c>
      <c r="I24" s="3" t="n">
        <f aca="false">C24*$E$1862/E24</f>
        <v>0</v>
      </c>
      <c r="J24" s="5" t="e">
        <f aca="false">J23*((H24+(I24/12))/H23)</f>
        <v>#DIV/0!</v>
      </c>
      <c r="K24" s="3" t="n">
        <f aca="false">D24*$E$1862/E24</f>
        <v>0</v>
      </c>
      <c r="L24" s="5" t="e">
        <f aca="false">K24*(J24/H24)</f>
        <v>#DIV/0!</v>
      </c>
      <c r="M24" s="26" t="s">
        <v>44</v>
      </c>
      <c r="N24" s="6"/>
      <c r="O24" s="27" t="s">
        <v>44</v>
      </c>
      <c r="P24" s="7"/>
      <c r="Q24" s="8"/>
      <c r="R24" s="4" t="n">
        <f aca="false">((G24/G25+G24/1200+((1+G25/1200)^(-119))*(1-G24/G25)))</f>
        <v>1.00310934102175</v>
      </c>
      <c r="S24" s="4" t="n">
        <f aca="false">S23*R23*E23/E24</f>
        <v>1.00738553318489</v>
      </c>
      <c r="T24" s="10" t="e">
        <f aca="false">(($J144/$J24)^(1/10)-1)</f>
        <v>#DIV/0!</v>
      </c>
      <c r="U24" s="10" t="n">
        <f aca="false">(($S144/$S24)^(1/10)-1)</f>
        <v>0.086885497930643</v>
      </c>
      <c r="V24" s="10" t="e">
        <f aca="false">T24-U24</f>
        <v>#DIV/0!</v>
      </c>
      <c r="W24" s="10"/>
      <c r="X24" s="11"/>
      <c r="Y24" s="28"/>
    </row>
    <row r="25" customFormat="false" ht="14.65" hidden="false" customHeight="false" outlineLevel="0" collapsed="false">
      <c r="A25" s="1" t="n">
        <v>1872.05</v>
      </c>
      <c r="B25" s="2" t="n">
        <v>5.18</v>
      </c>
      <c r="C25" s="3" t="n">
        <v>0.2767</v>
      </c>
      <c r="D25" s="2" t="n">
        <v>0.4125</v>
      </c>
      <c r="E25" s="2" t="n">
        <v>13.13013719</v>
      </c>
      <c r="F25" s="3" t="n">
        <f aca="false">F24+1/12</f>
        <v>1872.375</v>
      </c>
      <c r="G25" s="4" t="n">
        <f aca="false">G21*8/12+G33*4/12</f>
        <v>5.43333333333333</v>
      </c>
      <c r="H25" s="3" t="n">
        <f aca="false">B25*$E$1862/E25</f>
        <v>0</v>
      </c>
      <c r="I25" s="3" t="n">
        <f aca="false">C25*$E$1862/E25</f>
        <v>0</v>
      </c>
      <c r="J25" s="5" t="e">
        <f aca="false">J24*((H25+(I25/12))/H24)</f>
        <v>#DIV/0!</v>
      </c>
      <c r="K25" s="3" t="n">
        <f aca="false">D25*$E$1862/E25</f>
        <v>0</v>
      </c>
      <c r="L25" s="5" t="e">
        <f aca="false">K25*(J25/H25)</f>
        <v>#DIV/0!</v>
      </c>
      <c r="M25" s="26" t="s">
        <v>44</v>
      </c>
      <c r="N25" s="6"/>
      <c r="O25" s="27" t="s">
        <v>44</v>
      </c>
      <c r="P25" s="7"/>
      <c r="Q25" s="8"/>
      <c r="R25" s="4" t="n">
        <f aca="false">((G25/G26+G25/1200+((1+G26/1200)^(-119))*(1-G25/G26)))</f>
        <v>1.00312578533219</v>
      </c>
      <c r="S25" s="4" t="n">
        <f aca="false">S24*R24*E24/E25</f>
        <v>1.01051783834794</v>
      </c>
      <c r="T25" s="10" t="e">
        <f aca="false">(($J145/$J25)^(1/10)-1)</f>
        <v>#DIV/0!</v>
      </c>
      <c r="U25" s="10" t="n">
        <f aca="false">(($S145/$S25)^(1/10)-1)</f>
        <v>0.0858766808572906</v>
      </c>
      <c r="V25" s="10" t="e">
        <f aca="false">T25-U25</f>
        <v>#DIV/0!</v>
      </c>
      <c r="W25" s="10"/>
      <c r="X25" s="11"/>
      <c r="Y25" s="28"/>
    </row>
    <row r="26" customFormat="false" ht="14.65" hidden="false" customHeight="false" outlineLevel="0" collapsed="false">
      <c r="A26" s="1" t="n">
        <v>1872.06</v>
      </c>
      <c r="B26" s="2" t="n">
        <v>5.13</v>
      </c>
      <c r="C26" s="3" t="n">
        <v>0.28</v>
      </c>
      <c r="D26" s="2" t="n">
        <v>0.415</v>
      </c>
      <c r="E26" s="2" t="n">
        <v>13.0349719</v>
      </c>
      <c r="F26" s="3" t="n">
        <f aca="false">F25+1/12</f>
        <v>1872.45833333333</v>
      </c>
      <c r="G26" s="4" t="n">
        <f aca="false">G21*7/12+G33*5/12</f>
        <v>5.45166666666667</v>
      </c>
      <c r="H26" s="3" t="n">
        <f aca="false">B26*$E$1862/E26</f>
        <v>0</v>
      </c>
      <c r="I26" s="3" t="n">
        <f aca="false">C26*$E$1862/E26</f>
        <v>0</v>
      </c>
      <c r="J26" s="5" t="e">
        <f aca="false">J25*((H26+(I26/12))/H25)</f>
        <v>#DIV/0!</v>
      </c>
      <c r="K26" s="3" t="n">
        <f aca="false">D26*$E$1862/E26</f>
        <v>0</v>
      </c>
      <c r="L26" s="5" t="e">
        <f aca="false">K26*(J26/H26)</f>
        <v>#DIV/0!</v>
      </c>
      <c r="M26" s="26" t="s">
        <v>44</v>
      </c>
      <c r="N26" s="6"/>
      <c r="O26" s="27" t="s">
        <v>44</v>
      </c>
      <c r="P26" s="7"/>
      <c r="Q26" s="8"/>
      <c r="R26" s="4" t="n">
        <f aca="false">((G26/G27+G26/1200+((1+G27/1200)^(-119))*(1-G26/G27)))</f>
        <v>1.00314222827826</v>
      </c>
      <c r="S26" s="4" t="n">
        <f aca="false">S25*R25*E25/E26</f>
        <v>1.02107711591673</v>
      </c>
      <c r="T26" s="10" t="e">
        <f aca="false">(($J146/$J26)^(1/10)-1)</f>
        <v>#DIV/0!</v>
      </c>
      <c r="U26" s="10" t="n">
        <f aca="false">(($S146/$S26)^(1/10)-1)</f>
        <v>0.0840863420054729</v>
      </c>
      <c r="V26" s="10" t="e">
        <f aca="false">T26-U26</f>
        <v>#DIV/0!</v>
      </c>
      <c r="W26" s="10"/>
      <c r="X26" s="11"/>
      <c r="Y26" s="28"/>
    </row>
    <row r="27" customFormat="false" ht="14.65" hidden="false" customHeight="false" outlineLevel="0" collapsed="false">
      <c r="A27" s="1" t="n">
        <v>1872.07</v>
      </c>
      <c r="B27" s="2" t="n">
        <v>5.1</v>
      </c>
      <c r="C27" s="3" t="n">
        <v>0.2833</v>
      </c>
      <c r="D27" s="2" t="n">
        <v>0.4175</v>
      </c>
      <c r="E27" s="2" t="n">
        <v>12.84464132</v>
      </c>
      <c r="F27" s="3" t="n">
        <f aca="false">F26+1/12</f>
        <v>1872.54166666667</v>
      </c>
      <c r="G27" s="4" t="n">
        <f aca="false">G21*6/12+G33*6/12</f>
        <v>5.47</v>
      </c>
      <c r="H27" s="3" t="n">
        <f aca="false">B27*$E$1862/E27</f>
        <v>0</v>
      </c>
      <c r="I27" s="3" t="n">
        <f aca="false">C27*$E$1862/E27</f>
        <v>0</v>
      </c>
      <c r="J27" s="5" t="e">
        <f aca="false">J26*((H27+(I27/12))/H26)</f>
        <v>#DIV/0!</v>
      </c>
      <c r="K27" s="3" t="n">
        <f aca="false">D27*$E$1862/E27</f>
        <v>0</v>
      </c>
      <c r="L27" s="5" t="e">
        <f aca="false">K27*(J27/H27)</f>
        <v>#DIV/0!</v>
      </c>
      <c r="M27" s="26" t="s">
        <v>44</v>
      </c>
      <c r="N27" s="6"/>
      <c r="O27" s="27" t="s">
        <v>44</v>
      </c>
      <c r="P27" s="7"/>
      <c r="Q27" s="8"/>
      <c r="R27" s="4" t="n">
        <f aca="false">((G27/G28+G27/1200+((1+G28/1200)^(-119))*(1-G27/G28)))</f>
        <v>1.0031586698618</v>
      </c>
      <c r="S27" s="4" t="n">
        <f aca="false">S26*R26*E26/E27</f>
        <v>1.03946333205989</v>
      </c>
      <c r="T27" s="10" t="e">
        <f aca="false">(($J147/$J27)^(1/10)-1)</f>
        <v>#DIV/0!</v>
      </c>
      <c r="U27" s="10" t="n">
        <f aca="false">(($S147/$S27)^(1/10)-1)</f>
        <v>0.0834525206698147</v>
      </c>
      <c r="V27" s="10" t="e">
        <f aca="false">T27-U27</f>
        <v>#DIV/0!</v>
      </c>
      <c r="W27" s="10"/>
      <c r="X27" s="11"/>
      <c r="Y27" s="28"/>
    </row>
    <row r="28" customFormat="false" ht="14.65" hidden="false" customHeight="false" outlineLevel="0" collapsed="false">
      <c r="A28" s="1" t="n">
        <v>1872.08</v>
      </c>
      <c r="B28" s="2" t="n">
        <v>5.04</v>
      </c>
      <c r="C28" s="3" t="n">
        <v>0.2867</v>
      </c>
      <c r="D28" s="2" t="n">
        <v>0.42</v>
      </c>
      <c r="E28" s="2" t="n">
        <v>12.93980661</v>
      </c>
      <c r="F28" s="3" t="n">
        <f aca="false">F27+1/12</f>
        <v>1872.625</v>
      </c>
      <c r="G28" s="4" t="n">
        <f aca="false">G21*5/12+G33*7/12</f>
        <v>5.48833333333333</v>
      </c>
      <c r="H28" s="3" t="n">
        <f aca="false">B28*$E$1862/E28</f>
        <v>0</v>
      </c>
      <c r="I28" s="3" t="n">
        <f aca="false">C28*$E$1862/E28</f>
        <v>0</v>
      </c>
      <c r="J28" s="5" t="e">
        <f aca="false">J27*((H28+(I28/12))/H27)</f>
        <v>#DIV/0!</v>
      </c>
      <c r="K28" s="3" t="n">
        <f aca="false">D28*$E$1862/E28</f>
        <v>0</v>
      </c>
      <c r="L28" s="5" t="e">
        <f aca="false">K28*(J28/H28)</f>
        <v>#DIV/0!</v>
      </c>
      <c r="M28" s="26" t="s">
        <v>44</v>
      </c>
      <c r="N28" s="6"/>
      <c r="O28" s="27" t="s">
        <v>44</v>
      </c>
      <c r="P28" s="7"/>
      <c r="Q28" s="8"/>
      <c r="R28" s="4" t="n">
        <f aca="false">((G28/G29+G28/1200+((1+G29/1200)^(-119))*(1-G28/G29)))</f>
        <v>1.00317511008466</v>
      </c>
      <c r="S28" s="4" t="n">
        <f aca="false">S27*R27*E27/E28</f>
        <v>1.03507781501533</v>
      </c>
      <c r="T28" s="10" t="e">
        <f aca="false">(($J148/$J28)^(1/10)-1)</f>
        <v>#DIV/0!</v>
      </c>
      <c r="U28" s="10" t="n">
        <f aca="false">(($S148/$S28)^(1/10)-1)</f>
        <v>0.0832492176826727</v>
      </c>
      <c r="V28" s="10" t="e">
        <f aca="false">T28-U28</f>
        <v>#DIV/0!</v>
      </c>
      <c r="W28" s="10"/>
      <c r="X28" s="11"/>
      <c r="Y28" s="28"/>
    </row>
    <row r="29" customFormat="false" ht="14.65" hidden="false" customHeight="false" outlineLevel="0" collapsed="false">
      <c r="A29" s="1" t="n">
        <v>1872.09</v>
      </c>
      <c r="B29" s="2" t="n">
        <v>4.95</v>
      </c>
      <c r="C29" s="3" t="n">
        <v>0.29</v>
      </c>
      <c r="D29" s="2" t="n">
        <v>0.4225</v>
      </c>
      <c r="E29" s="2" t="n">
        <v>13.0349719</v>
      </c>
      <c r="F29" s="3" t="n">
        <f aca="false">F28+1/12</f>
        <v>1872.70833333333</v>
      </c>
      <c r="G29" s="4" t="n">
        <f aca="false">G21*4/12+G33*8/12</f>
        <v>5.50666666666667</v>
      </c>
      <c r="H29" s="3" t="n">
        <f aca="false">B29*$E$1862/E29</f>
        <v>0</v>
      </c>
      <c r="I29" s="3" t="n">
        <f aca="false">C29*$E$1862/E29</f>
        <v>0</v>
      </c>
      <c r="J29" s="5" t="e">
        <f aca="false">J28*((H29+(I29/12))/H28)</f>
        <v>#DIV/0!</v>
      </c>
      <c r="K29" s="3" t="n">
        <f aca="false">D29*$E$1862/E29</f>
        <v>0</v>
      </c>
      <c r="L29" s="5" t="e">
        <f aca="false">K29*(J29/H29)</f>
        <v>#DIV/0!</v>
      </c>
      <c r="M29" s="26" t="s">
        <v>44</v>
      </c>
      <c r="N29" s="6"/>
      <c r="O29" s="27" t="s">
        <v>44</v>
      </c>
      <c r="P29" s="7"/>
      <c r="Q29" s="8"/>
      <c r="R29" s="4" t="n">
        <f aca="false">((G29/G30+G29/1200+((1+G30/1200)^(-119))*(1-G29/G30)))</f>
        <v>1.00319154894868</v>
      </c>
      <c r="S29" s="4" t="n">
        <f aca="false">S28*R28*E28/E29</f>
        <v>1.03078344541586</v>
      </c>
      <c r="T29" s="10" t="e">
        <f aca="false">(($J149/$J29)^(1/10)-1)</f>
        <v>#DIV/0!</v>
      </c>
      <c r="U29" s="10" t="n">
        <f aca="false">(($S149/$S29)^(1/10)-1)</f>
        <v>0.0869931171352329</v>
      </c>
      <c r="V29" s="10" t="e">
        <f aca="false">T29-U29</f>
        <v>#DIV/0!</v>
      </c>
      <c r="W29" s="10"/>
      <c r="X29" s="11"/>
      <c r="Y29" s="28"/>
    </row>
    <row r="30" customFormat="false" ht="14.65" hidden="false" customHeight="false" outlineLevel="0" collapsed="false">
      <c r="A30" s="1" t="n">
        <v>1872.1</v>
      </c>
      <c r="B30" s="2" t="n">
        <v>4.97</v>
      </c>
      <c r="C30" s="3" t="n">
        <v>0.2933</v>
      </c>
      <c r="D30" s="2" t="n">
        <v>0.425</v>
      </c>
      <c r="E30" s="2" t="n">
        <v>12.74947603</v>
      </c>
      <c r="F30" s="3" t="n">
        <f aca="false">F29+1/12</f>
        <v>1872.79166666667</v>
      </c>
      <c r="G30" s="4" t="n">
        <f aca="false">G21*3/12+G33*9/12</f>
        <v>5.525</v>
      </c>
      <c r="H30" s="3" t="n">
        <f aca="false">B30*$E$1862/E30</f>
        <v>0</v>
      </c>
      <c r="I30" s="3" t="n">
        <f aca="false">C30*$E$1862/E30</f>
        <v>0</v>
      </c>
      <c r="J30" s="5" t="e">
        <f aca="false">J29*((H30+(I30/12))/H29)</f>
        <v>#DIV/0!</v>
      </c>
      <c r="K30" s="3" t="n">
        <f aca="false">D30*$E$1862/E30</f>
        <v>0</v>
      </c>
      <c r="L30" s="5" t="e">
        <f aca="false">K30*(J30/H30)</f>
        <v>#DIV/0!</v>
      </c>
      <c r="M30" s="26" t="s">
        <v>44</v>
      </c>
      <c r="N30" s="6"/>
      <c r="O30" s="27" t="s">
        <v>44</v>
      </c>
      <c r="P30" s="7"/>
      <c r="Q30" s="8"/>
      <c r="R30" s="4" t="n">
        <f aca="false">((G30/G31+G30/1200+((1+G31/1200)^(-119))*(1-G30/G31)))</f>
        <v>1.00320798645569</v>
      </c>
      <c r="S30" s="4" t="n">
        <f aca="false">S29*R29*E29/E30</f>
        <v>1.05722898810543</v>
      </c>
      <c r="T30" s="10" t="e">
        <f aca="false">(($J150/$J30)^(1/10)-1)</f>
        <v>#DIV/0!</v>
      </c>
      <c r="U30" s="10" t="n">
        <f aca="false">(($S150/$S30)^(1/10)-1)</f>
        <v>0.0855723327022044</v>
      </c>
      <c r="V30" s="10" t="e">
        <f aca="false">T30-U30</f>
        <v>#DIV/0!</v>
      </c>
      <c r="W30" s="10"/>
      <c r="X30" s="11"/>
      <c r="Y30" s="28"/>
    </row>
    <row r="31" customFormat="false" ht="14.65" hidden="false" customHeight="false" outlineLevel="0" collapsed="false">
      <c r="A31" s="1" t="n">
        <v>1872.11</v>
      </c>
      <c r="B31" s="2" t="n">
        <v>4.95</v>
      </c>
      <c r="C31" s="3" t="n">
        <v>0.2967</v>
      </c>
      <c r="D31" s="2" t="n">
        <v>0.4275</v>
      </c>
      <c r="E31" s="2" t="n">
        <v>13.13013719</v>
      </c>
      <c r="F31" s="3" t="n">
        <f aca="false">F30+1/12</f>
        <v>1872.875</v>
      </c>
      <c r="G31" s="4" t="n">
        <f aca="false">G21*2/12+G33*10/12</f>
        <v>5.54333333333333</v>
      </c>
      <c r="H31" s="3" t="n">
        <f aca="false">B31*$E$1862/E31</f>
        <v>0</v>
      </c>
      <c r="I31" s="3" t="n">
        <f aca="false">C31*$E$1862/E31</f>
        <v>0</v>
      </c>
      <c r="J31" s="5" t="e">
        <f aca="false">J30*((H31+(I31/12))/H30)</f>
        <v>#DIV/0!</v>
      </c>
      <c r="K31" s="3" t="n">
        <f aca="false">D31*$E$1862/E31</f>
        <v>0</v>
      </c>
      <c r="L31" s="5" t="e">
        <f aca="false">K31*(J31/H31)</f>
        <v>#DIV/0!</v>
      </c>
      <c r="M31" s="26" t="s">
        <v>44</v>
      </c>
      <c r="N31" s="6"/>
      <c r="O31" s="27" t="s">
        <v>44</v>
      </c>
      <c r="P31" s="7"/>
      <c r="Q31" s="8"/>
      <c r="R31" s="4" t="n">
        <f aca="false">((G31/G32+G31/1200+((1+G32/1200)^(-119))*(1-G31/G32)))</f>
        <v>1.00322442260753</v>
      </c>
      <c r="S31" s="4" t="n">
        <f aca="false">S30*R30*E30/E31</f>
        <v>1.02987168121781</v>
      </c>
      <c r="T31" s="10" t="e">
        <f aca="false">(($J151/$J31)^(1/10)-1)</f>
        <v>#DIV/0!</v>
      </c>
      <c r="U31" s="10" t="n">
        <f aca="false">(($S151/$S31)^(1/10)-1)</f>
        <v>0.0897661676855337</v>
      </c>
      <c r="V31" s="10" t="e">
        <f aca="false">T31-U31</f>
        <v>#DIV/0!</v>
      </c>
      <c r="W31" s="10"/>
      <c r="X31" s="11"/>
      <c r="Y31" s="28"/>
    </row>
    <row r="32" customFormat="false" ht="14.65" hidden="false" customHeight="false" outlineLevel="0" collapsed="false">
      <c r="A32" s="1" t="n">
        <v>1872.12</v>
      </c>
      <c r="B32" s="2" t="n">
        <v>5.07</v>
      </c>
      <c r="C32" s="3" t="n">
        <v>0.3</v>
      </c>
      <c r="D32" s="2" t="n">
        <v>0.43</v>
      </c>
      <c r="E32" s="2" t="n">
        <v>12.93980661</v>
      </c>
      <c r="F32" s="3" t="n">
        <f aca="false">F31+1/12</f>
        <v>1872.95833333333</v>
      </c>
      <c r="G32" s="4" t="n">
        <f aca="false">G21*1/12+G33*11/12</f>
        <v>5.56166666666667</v>
      </c>
      <c r="H32" s="3" t="n">
        <f aca="false">B32*$E$1862/E32</f>
        <v>0</v>
      </c>
      <c r="I32" s="3" t="n">
        <f aca="false">C32*$E$1862/E32</f>
        <v>0</v>
      </c>
      <c r="J32" s="5" t="e">
        <f aca="false">J31*((H32+(I32/12))/H31)</f>
        <v>#DIV/0!</v>
      </c>
      <c r="K32" s="3" t="n">
        <f aca="false">D32*$E$1862/E32</f>
        <v>0</v>
      </c>
      <c r="L32" s="5" t="e">
        <f aca="false">K32*(J32/H32)</f>
        <v>#DIV/0!</v>
      </c>
      <c r="M32" s="26" t="s">
        <v>44</v>
      </c>
      <c r="N32" s="6"/>
      <c r="O32" s="27" t="s">
        <v>44</v>
      </c>
      <c r="P32" s="7"/>
      <c r="Q32" s="8"/>
      <c r="R32" s="4" t="n">
        <f aca="false">((G32/G33+G32/1200+((1+G33/1200)^(-119))*(1-G32/G33)))</f>
        <v>1.00324085740603</v>
      </c>
      <c r="S32" s="4" t="n">
        <f aca="false">S31*R31*E31/E32</f>
        <v>1.0483895674211</v>
      </c>
      <c r="T32" s="10" t="e">
        <f aca="false">(($J152/$J32)^(1/10)-1)</f>
        <v>#DIV/0!</v>
      </c>
      <c r="U32" s="10" t="n">
        <f aca="false">(($S152/$S32)^(1/10)-1)</f>
        <v>0.0891780202856412</v>
      </c>
      <c r="V32" s="10" t="e">
        <f aca="false">T32-U32</f>
        <v>#DIV/0!</v>
      </c>
      <c r="W32" s="10"/>
      <c r="X32" s="11"/>
      <c r="Y32" s="28"/>
    </row>
    <row r="33" customFormat="false" ht="14.65" hidden="false" customHeight="false" outlineLevel="0" collapsed="false">
      <c r="A33" s="1" t="n">
        <v>1873.01</v>
      </c>
      <c r="B33" s="2" t="n">
        <v>5.11</v>
      </c>
      <c r="C33" s="3" t="n">
        <v>0.3025</v>
      </c>
      <c r="D33" s="2" t="n">
        <v>0.4325</v>
      </c>
      <c r="E33" s="2" t="n">
        <v>12.93980661</v>
      </c>
      <c r="F33" s="3" t="n">
        <f aca="false">F32+1/12</f>
        <v>1873.04166666667</v>
      </c>
      <c r="G33" s="4" t="n">
        <v>5.58</v>
      </c>
      <c r="H33" s="3" t="n">
        <f aca="false">B33*$E$1862/E33</f>
        <v>0</v>
      </c>
      <c r="I33" s="3" t="n">
        <f aca="false">C33*$E$1862/E33</f>
        <v>0</v>
      </c>
      <c r="J33" s="5" t="e">
        <f aca="false">J32*((H33+(I33/12))/H32)</f>
        <v>#DIV/0!</v>
      </c>
      <c r="K33" s="3" t="n">
        <f aca="false">D33*$E$1862/E33</f>
        <v>0</v>
      </c>
      <c r="L33" s="5" t="e">
        <f aca="false">K33*(J33/H33)</f>
        <v>#DIV/0!</v>
      </c>
      <c r="M33" s="26" t="s">
        <v>44</v>
      </c>
      <c r="N33" s="6"/>
      <c r="O33" s="27" t="s">
        <v>44</v>
      </c>
      <c r="P33" s="7"/>
      <c r="Q33" s="8"/>
      <c r="R33" s="4" t="n">
        <f aca="false">((G33/G34+G33/1200+((1+G34/1200)^(-119))*(1-G33/G34)))</f>
        <v>1.00534722157875</v>
      </c>
      <c r="S33" s="4" t="n">
        <f aca="false">S32*R32*E32/E33</f>
        <v>1.05178724851508</v>
      </c>
      <c r="T33" s="10" t="e">
        <f aca="false">(($J153/$J33)^(1/10)-1)</f>
        <v>#DIV/0!</v>
      </c>
      <c r="U33" s="10" t="n">
        <f aca="false">(($S153/$S33)^(1/10)-1)</f>
        <v>0.0891469811249552</v>
      </c>
      <c r="V33" s="10" t="e">
        <f aca="false">T33-U33</f>
        <v>#DIV/0!</v>
      </c>
      <c r="W33" s="10"/>
      <c r="X33" s="11"/>
      <c r="Y33" s="28"/>
    </row>
    <row r="34" customFormat="false" ht="14.65" hidden="false" customHeight="false" outlineLevel="0" collapsed="false">
      <c r="A34" s="1" t="n">
        <v>1873.02</v>
      </c>
      <c r="B34" s="2" t="n">
        <v>5.15</v>
      </c>
      <c r="C34" s="3" t="n">
        <v>0.305</v>
      </c>
      <c r="D34" s="2" t="n">
        <v>0.435</v>
      </c>
      <c r="E34" s="2" t="n">
        <v>13.22522149</v>
      </c>
      <c r="F34" s="3" t="n">
        <f aca="false">F33+1/12</f>
        <v>1873.125</v>
      </c>
      <c r="G34" s="4" t="n">
        <f aca="false">G33*11/12+G45*1/12</f>
        <v>5.57083333333333</v>
      </c>
      <c r="H34" s="3" t="n">
        <f aca="false">B34*$E$1862/E34</f>
        <v>0</v>
      </c>
      <c r="I34" s="3" t="n">
        <f aca="false">C34*$E$1862/E34</f>
        <v>0</v>
      </c>
      <c r="J34" s="5" t="e">
        <f aca="false">J33*((H34+(I34/12))/H33)</f>
        <v>#DIV/0!</v>
      </c>
      <c r="K34" s="3" t="n">
        <f aca="false">D34*$E$1862/E34</f>
        <v>0</v>
      </c>
      <c r="L34" s="5" t="e">
        <f aca="false">K34*(J34/H34)</f>
        <v>#DIV/0!</v>
      </c>
      <c r="M34" s="26" t="s">
        <v>44</v>
      </c>
      <c r="N34" s="6"/>
      <c r="O34" s="27" t="s">
        <v>44</v>
      </c>
      <c r="P34" s="7"/>
      <c r="Q34" s="8"/>
      <c r="R34" s="4" t="n">
        <f aca="false">((G34/G35+G34/1200+((1+G35/1200)^(-119))*(1-G34/G35)))</f>
        <v>1.00533987202957</v>
      </c>
      <c r="S34" s="4" t="n">
        <f aca="false">S33*R33*E33/E34</f>
        <v>1.03459128288355</v>
      </c>
      <c r="T34" s="10" t="e">
        <f aca="false">(($J154/$J34)^(1/10)-1)</f>
        <v>#DIV/0!</v>
      </c>
      <c r="U34" s="10" t="n">
        <f aca="false">(($S154/$S34)^(1/10)-1)</f>
        <v>0.0902477189710196</v>
      </c>
      <c r="V34" s="10" t="e">
        <f aca="false">T34-U34</f>
        <v>#DIV/0!</v>
      </c>
      <c r="W34" s="10"/>
      <c r="X34" s="11"/>
      <c r="Y34" s="28"/>
    </row>
    <row r="35" customFormat="false" ht="14.65" hidden="false" customHeight="false" outlineLevel="0" collapsed="false">
      <c r="A35" s="1" t="n">
        <v>1873.03</v>
      </c>
      <c r="B35" s="2" t="n">
        <v>5.11</v>
      </c>
      <c r="C35" s="3" t="n">
        <v>0.3075</v>
      </c>
      <c r="D35" s="2" t="n">
        <v>0.4375</v>
      </c>
      <c r="E35" s="2" t="n">
        <v>13.22522149</v>
      </c>
      <c r="F35" s="3" t="n">
        <f aca="false">F34+1/12</f>
        <v>1873.20833333333</v>
      </c>
      <c r="G35" s="4" t="n">
        <f aca="false">G33*10/12+G45*2/12</f>
        <v>5.56166666666667</v>
      </c>
      <c r="H35" s="3" t="n">
        <f aca="false">B35*$E$1862/E35</f>
        <v>0</v>
      </c>
      <c r="I35" s="3" t="n">
        <f aca="false">C35*$E$1862/E35</f>
        <v>0</v>
      </c>
      <c r="J35" s="5" t="e">
        <f aca="false">J34*((H35+(I35/12))/H34)</f>
        <v>#DIV/0!</v>
      </c>
      <c r="K35" s="3" t="n">
        <f aca="false">D35*$E$1862/E35</f>
        <v>0</v>
      </c>
      <c r="L35" s="5" t="e">
        <f aca="false">K35*(J35/H35)</f>
        <v>#DIV/0!</v>
      </c>
      <c r="M35" s="26" t="s">
        <v>44</v>
      </c>
      <c r="N35" s="6"/>
      <c r="O35" s="27" t="s">
        <v>44</v>
      </c>
      <c r="P35" s="7"/>
      <c r="Q35" s="8"/>
      <c r="R35" s="4" t="n">
        <f aca="false">((G35/G36+G35/1200+((1+G36/1200)^(-119))*(1-G35/G36)))</f>
        <v>1.00533252264955</v>
      </c>
      <c r="S35" s="4" t="n">
        <f aca="false">S34*R34*E34/E35</f>
        <v>1.04011586793705</v>
      </c>
      <c r="T35" s="10" t="e">
        <f aca="false">(($J155/$J35)^(1/10)-1)</f>
        <v>#DIV/0!</v>
      </c>
      <c r="U35" s="10" t="n">
        <f aca="false">(($S155/$S35)^(1/10)-1)</f>
        <v>0.0910368868526235</v>
      </c>
      <c r="V35" s="10" t="e">
        <f aca="false">T35-U35</f>
        <v>#DIV/0!</v>
      </c>
      <c r="W35" s="10"/>
      <c r="X35" s="11"/>
      <c r="Y35" s="28"/>
    </row>
    <row r="36" customFormat="false" ht="14.65" hidden="false" customHeight="false" outlineLevel="0" collapsed="false">
      <c r="A36" s="1" t="n">
        <v>1873.04</v>
      </c>
      <c r="B36" s="2" t="n">
        <v>5.04</v>
      </c>
      <c r="C36" s="3" t="n">
        <v>0.31</v>
      </c>
      <c r="D36" s="2" t="n">
        <v>0.44</v>
      </c>
      <c r="E36" s="2" t="n">
        <v>13.22522149</v>
      </c>
      <c r="F36" s="3" t="n">
        <f aca="false">F35+1/12</f>
        <v>1873.29166666666</v>
      </c>
      <c r="G36" s="4" t="n">
        <f aca="false">G33*9/12+G45*3/12</f>
        <v>5.5525</v>
      </c>
      <c r="H36" s="3" t="n">
        <f aca="false">B36*$E$1862/E36</f>
        <v>0</v>
      </c>
      <c r="I36" s="3" t="n">
        <f aca="false">C36*$E$1862/E36</f>
        <v>0</v>
      </c>
      <c r="J36" s="5" t="e">
        <f aca="false">J35*((H36+(I36/12))/H35)</f>
        <v>#DIV/0!</v>
      </c>
      <c r="K36" s="3" t="n">
        <f aca="false">D36*$E$1862/E36</f>
        <v>0</v>
      </c>
      <c r="L36" s="5" t="e">
        <f aca="false">K36*(J36/H36)</f>
        <v>#DIV/0!</v>
      </c>
      <c r="M36" s="26" t="s">
        <v>44</v>
      </c>
      <c r="N36" s="6"/>
      <c r="O36" s="27" t="s">
        <v>44</v>
      </c>
      <c r="P36" s="7"/>
      <c r="Q36" s="8"/>
      <c r="R36" s="4" t="n">
        <f aca="false">((G36/G37+G36/1200+((1+G37/1200)^(-119))*(1-G36/G37)))</f>
        <v>1.00532517343882</v>
      </c>
      <c r="S36" s="4" t="n">
        <f aca="false">S35*R35*E35/E36</f>
        <v>1.04566230936099</v>
      </c>
      <c r="T36" s="10" t="e">
        <f aca="false">(($J156/$J36)^(1/10)-1)</f>
        <v>#DIV/0!</v>
      </c>
      <c r="U36" s="10" t="n">
        <f aca="false">(($S156/$S36)^(1/10)-1)</f>
        <v>0.0918381333221061</v>
      </c>
      <c r="V36" s="10" t="e">
        <f aca="false">T36-U36</f>
        <v>#DIV/0!</v>
      </c>
      <c r="W36" s="10"/>
      <c r="X36" s="11"/>
      <c r="Y36" s="28"/>
    </row>
    <row r="37" customFormat="false" ht="14.65" hidden="false" customHeight="false" outlineLevel="0" collapsed="false">
      <c r="A37" s="1" t="n">
        <v>1873.05</v>
      </c>
      <c r="B37" s="2" t="n">
        <v>5.05</v>
      </c>
      <c r="C37" s="3" t="n">
        <v>0.3125</v>
      </c>
      <c r="D37" s="2" t="n">
        <v>0.4425</v>
      </c>
      <c r="E37" s="2" t="n">
        <v>12.93980661</v>
      </c>
      <c r="F37" s="3" t="n">
        <f aca="false">F36+1/12</f>
        <v>1873.375</v>
      </c>
      <c r="G37" s="4" t="n">
        <f aca="false">G33*8/12+G45*4/12</f>
        <v>5.54333333333333</v>
      </c>
      <c r="H37" s="3" t="n">
        <f aca="false">B37*$E$1862/E37</f>
        <v>0</v>
      </c>
      <c r="I37" s="3" t="n">
        <f aca="false">C37*$E$1862/E37</f>
        <v>0</v>
      </c>
      <c r="J37" s="5" t="e">
        <f aca="false">J36*((H37+(I37/12))/H36)</f>
        <v>#DIV/0!</v>
      </c>
      <c r="K37" s="3" t="n">
        <f aca="false">D37*$E$1862/E37</f>
        <v>0</v>
      </c>
      <c r="L37" s="5" t="e">
        <f aca="false">K37*(J37/H37)</f>
        <v>#DIV/0!</v>
      </c>
      <c r="M37" s="26" t="s">
        <v>44</v>
      </c>
      <c r="N37" s="6"/>
      <c r="O37" s="27" t="s">
        <v>44</v>
      </c>
      <c r="P37" s="7"/>
      <c r="Q37" s="8"/>
      <c r="R37" s="4" t="n">
        <f aca="false">((G37/G38+G37/1200+((1+G38/1200)^(-119))*(1-G37/G38)))</f>
        <v>1.00531782439748</v>
      </c>
      <c r="S37" s="4" t="n">
        <f aca="false">S36*R36*E36/E37</f>
        <v>1.07441776398846</v>
      </c>
      <c r="T37" s="10" t="e">
        <f aca="false">(($J157/$J37)^(1/10)-1)</f>
        <v>#DIV/0!</v>
      </c>
      <c r="U37" s="10" t="n">
        <f aca="false">(($S157/$S37)^(1/10)-1)</f>
        <v>0.0902695189996179</v>
      </c>
      <c r="V37" s="10" t="e">
        <f aca="false">T37-U37</f>
        <v>#DIV/0!</v>
      </c>
      <c r="W37" s="10"/>
      <c r="X37" s="11"/>
      <c r="Y37" s="28"/>
    </row>
    <row r="38" customFormat="false" ht="14.65" hidden="false" customHeight="false" outlineLevel="0" collapsed="false">
      <c r="A38" s="1" t="n">
        <v>1873.06</v>
      </c>
      <c r="B38" s="2" t="n">
        <v>4.98</v>
      </c>
      <c r="C38" s="3" t="n">
        <v>0.315</v>
      </c>
      <c r="D38" s="2" t="n">
        <v>0.445</v>
      </c>
      <c r="E38" s="2" t="n">
        <v>12.55922645</v>
      </c>
      <c r="F38" s="3" t="n">
        <f aca="false">F37+1/12</f>
        <v>1873.45833333333</v>
      </c>
      <c r="G38" s="4" t="n">
        <f aca="false">G33*7/12+G45*5/12</f>
        <v>5.53416666666667</v>
      </c>
      <c r="H38" s="3" t="n">
        <f aca="false">B38*$E$1862/E38</f>
        <v>0</v>
      </c>
      <c r="I38" s="3" t="n">
        <f aca="false">C38*$E$1862/E38</f>
        <v>0</v>
      </c>
      <c r="J38" s="5" t="e">
        <f aca="false">J37*((H38+(I38/12))/H37)</f>
        <v>#DIV/0!</v>
      </c>
      <c r="K38" s="3" t="n">
        <f aca="false">D38*$E$1862/E38</f>
        <v>0</v>
      </c>
      <c r="L38" s="5" t="e">
        <f aca="false">K38*(J38/H38)</f>
        <v>#DIV/0!</v>
      </c>
      <c r="M38" s="26" t="s">
        <v>44</v>
      </c>
      <c r="N38" s="6"/>
      <c r="O38" s="27" t="s">
        <v>44</v>
      </c>
      <c r="P38" s="7"/>
      <c r="Q38" s="8"/>
      <c r="R38" s="4" t="n">
        <f aca="false">((G38/G39+G38/1200+((1+G39/1200)^(-119))*(1-G38/G39)))</f>
        <v>1.00531047552566</v>
      </c>
      <c r="S38" s="4" t="n">
        <f aca="false">S37*R37*E37/E38</f>
        <v>1.11286236983908</v>
      </c>
      <c r="T38" s="10" t="e">
        <f aca="false">(($J158/$J38)^(1/10)-1)</f>
        <v>#DIV/0!</v>
      </c>
      <c r="U38" s="10" t="n">
        <f aca="false">(($S158/$S38)^(1/10)-1)</f>
        <v>0.0899955425433214</v>
      </c>
      <c r="V38" s="10" t="e">
        <f aca="false">T38-U38</f>
        <v>#DIV/0!</v>
      </c>
      <c r="W38" s="10"/>
      <c r="X38" s="11"/>
      <c r="Y38" s="28"/>
    </row>
    <row r="39" customFormat="false" ht="14.65" hidden="false" customHeight="false" outlineLevel="0" collapsed="false">
      <c r="A39" s="1" t="n">
        <v>1873.07</v>
      </c>
      <c r="B39" s="2" t="n">
        <v>4.97</v>
      </c>
      <c r="C39" s="3" t="n">
        <v>0.3175</v>
      </c>
      <c r="D39" s="2" t="n">
        <v>0.4475</v>
      </c>
      <c r="E39" s="2" t="n">
        <v>12.55922645</v>
      </c>
      <c r="F39" s="3" t="n">
        <f aca="false">F38+1/12</f>
        <v>1873.54166666666</v>
      </c>
      <c r="G39" s="4" t="n">
        <f aca="false">G33*6/12+G45*6/12</f>
        <v>5.525</v>
      </c>
      <c r="H39" s="3" t="n">
        <f aca="false">B39*$E$1862/E39</f>
        <v>0</v>
      </c>
      <c r="I39" s="3" t="n">
        <f aca="false">C39*$E$1862/E39</f>
        <v>0</v>
      </c>
      <c r="J39" s="5" t="e">
        <f aca="false">J38*((H39+(I39/12))/H38)</f>
        <v>#DIV/0!</v>
      </c>
      <c r="K39" s="3" t="n">
        <f aca="false">D39*$E$1862/E39</f>
        <v>0</v>
      </c>
      <c r="L39" s="5" t="e">
        <f aca="false">K39*(J39/H39)</f>
        <v>#DIV/0!</v>
      </c>
      <c r="M39" s="26" t="s">
        <v>44</v>
      </c>
      <c r="N39" s="6"/>
      <c r="O39" s="27" t="s">
        <v>44</v>
      </c>
      <c r="P39" s="7"/>
      <c r="Q39" s="8"/>
      <c r="R39" s="4" t="n">
        <f aca="false">((G39/G40+G39/1200+((1+G40/1200)^(-119))*(1-G39/G40)))</f>
        <v>1.00530312682346</v>
      </c>
      <c r="S39" s="4" t="n">
        <f aca="false">S38*R38*E38/E39</f>
        <v>1.11877219821753</v>
      </c>
      <c r="T39" s="10" t="e">
        <f aca="false">(($J159/$J39)^(1/10)-1)</f>
        <v>#DIV/0!</v>
      </c>
      <c r="U39" s="10" t="n">
        <f aca="false">(($S159/$S39)^(1/10)-1)</f>
        <v>0.0919589237834864</v>
      </c>
      <c r="V39" s="10" t="e">
        <f aca="false">T39-U39</f>
        <v>#DIV/0!</v>
      </c>
      <c r="W39" s="10"/>
      <c r="X39" s="11"/>
      <c r="Y39" s="28"/>
    </row>
    <row r="40" customFormat="false" ht="14.65" hidden="false" customHeight="false" outlineLevel="0" collapsed="false">
      <c r="A40" s="1" t="n">
        <v>1873.08</v>
      </c>
      <c r="B40" s="2" t="n">
        <v>4.97</v>
      </c>
      <c r="C40" s="3" t="n">
        <v>0.32</v>
      </c>
      <c r="D40" s="2" t="n">
        <v>0.45</v>
      </c>
      <c r="E40" s="2" t="n">
        <v>12.55922645</v>
      </c>
      <c r="F40" s="3" t="n">
        <f aca="false">F39+1/12</f>
        <v>1873.625</v>
      </c>
      <c r="G40" s="4" t="n">
        <f aca="false">G33*5/12+G45*7/12</f>
        <v>5.51583333333333</v>
      </c>
      <c r="H40" s="3" t="n">
        <f aca="false">B40*$E$1862/E40</f>
        <v>0</v>
      </c>
      <c r="I40" s="3" t="n">
        <f aca="false">C40*$E$1862/E40</f>
        <v>0</v>
      </c>
      <c r="J40" s="5" t="e">
        <f aca="false">J39*((H40+(I40/12))/H39)</f>
        <v>#DIV/0!</v>
      </c>
      <c r="K40" s="3" t="n">
        <f aca="false">D40*$E$1862/E40</f>
        <v>0</v>
      </c>
      <c r="L40" s="5" t="e">
        <f aca="false">K40*(J40/H40)</f>
        <v>#DIV/0!</v>
      </c>
      <c r="M40" s="26" t="s">
        <v>44</v>
      </c>
      <c r="N40" s="6"/>
      <c r="O40" s="27" t="s">
        <v>44</v>
      </c>
      <c r="P40" s="7"/>
      <c r="Q40" s="8"/>
      <c r="R40" s="4" t="n">
        <f aca="false">((G40/G41+G40/1200+((1+G41/1200)^(-119))*(1-G40/G41)))</f>
        <v>1.005295778291</v>
      </c>
      <c r="S40" s="4" t="n">
        <f aca="false">S39*R39*E39/E40</f>
        <v>1.12470518907124</v>
      </c>
      <c r="T40" s="10" t="e">
        <f aca="false">(($J160/$J40)^(1/10)-1)</f>
        <v>#DIV/0!</v>
      </c>
      <c r="U40" s="10" t="n">
        <f aca="false">(($S160/$S40)^(1/10)-1)</f>
        <v>0.0917183137461555</v>
      </c>
      <c r="V40" s="10" t="e">
        <f aca="false">T40-U40</f>
        <v>#DIV/0!</v>
      </c>
      <c r="W40" s="10"/>
      <c r="X40" s="11"/>
      <c r="Y40" s="28"/>
    </row>
    <row r="41" customFormat="false" ht="14.65" hidden="false" customHeight="false" outlineLevel="0" collapsed="false">
      <c r="A41" s="1" t="n">
        <v>1873.09</v>
      </c>
      <c r="B41" s="2" t="n">
        <v>4.59</v>
      </c>
      <c r="C41" s="3" t="n">
        <v>0.3225</v>
      </c>
      <c r="D41" s="2" t="n">
        <v>0.4525</v>
      </c>
      <c r="E41" s="2" t="n">
        <v>12.55922645</v>
      </c>
      <c r="F41" s="3" t="n">
        <f aca="false">F40+1/12</f>
        <v>1873.70833333333</v>
      </c>
      <c r="G41" s="4" t="n">
        <f aca="false">G33*4/12+G45*8/12</f>
        <v>5.50666666666667</v>
      </c>
      <c r="H41" s="3" t="n">
        <f aca="false">B41*$E$1862/E41</f>
        <v>0</v>
      </c>
      <c r="I41" s="3" t="n">
        <f aca="false">C41*$E$1862/E41</f>
        <v>0</v>
      </c>
      <c r="J41" s="5" t="e">
        <f aca="false">J40*((H41+(I41/12))/H40)</f>
        <v>#DIV/0!</v>
      </c>
      <c r="K41" s="3" t="n">
        <f aca="false">D41*$E$1862/E41</f>
        <v>0</v>
      </c>
      <c r="L41" s="5" t="e">
        <f aca="false">K41*(J41/H41)</f>
        <v>#DIV/0!</v>
      </c>
      <c r="M41" s="26" t="s">
        <v>44</v>
      </c>
      <c r="N41" s="6"/>
      <c r="O41" s="27" t="s">
        <v>44</v>
      </c>
      <c r="P41" s="7"/>
      <c r="Q41" s="8"/>
      <c r="R41" s="4" t="n">
        <f aca="false">((G41/G42+G41/1200+((1+G42/1200)^(-119))*(1-G41/G42)))</f>
        <v>1.0052884299284</v>
      </c>
      <c r="S41" s="4" t="n">
        <f aca="false">S40*R40*E40/E41</f>
        <v>1.1306613783953</v>
      </c>
      <c r="T41" s="10" t="e">
        <f aca="false">(($J161/$J41)^(1/10)-1)</f>
        <v>#DIV/0!</v>
      </c>
      <c r="U41" s="10" t="n">
        <f aca="false">(($S161/$S41)^(1/10)-1)</f>
        <v>0.0925987633302559</v>
      </c>
      <c r="V41" s="10" t="e">
        <f aca="false">T41-U41</f>
        <v>#DIV/0!</v>
      </c>
      <c r="W41" s="10"/>
      <c r="X41" s="11"/>
      <c r="Y41" s="28"/>
    </row>
    <row r="42" customFormat="false" ht="14.65" hidden="false" customHeight="false" outlineLevel="0" collapsed="false">
      <c r="A42" s="1" t="n">
        <v>1873.1</v>
      </c>
      <c r="B42" s="2" t="n">
        <v>4.19</v>
      </c>
      <c r="C42" s="3" t="n">
        <v>0.325</v>
      </c>
      <c r="D42" s="2" t="n">
        <v>0.455</v>
      </c>
      <c r="E42" s="2" t="n">
        <v>12.27381157</v>
      </c>
      <c r="F42" s="3" t="n">
        <f aca="false">F41+1/12</f>
        <v>1873.79166666666</v>
      </c>
      <c r="G42" s="4" t="n">
        <f aca="false">G33*3/12+G45*9/12</f>
        <v>5.4975</v>
      </c>
      <c r="H42" s="3" t="n">
        <f aca="false">B42*$E$1862/E42</f>
        <v>0</v>
      </c>
      <c r="I42" s="3" t="n">
        <f aca="false">C42*$E$1862/E42</f>
        <v>0</v>
      </c>
      <c r="J42" s="5" t="e">
        <f aca="false">J41*((H42+(I42/12))/H41)</f>
        <v>#DIV/0!</v>
      </c>
      <c r="K42" s="3" t="n">
        <f aca="false">D42*$E$1862/E42</f>
        <v>0</v>
      </c>
      <c r="L42" s="5" t="e">
        <f aca="false">K42*(J42/H42)</f>
        <v>#DIV/0!</v>
      </c>
      <c r="M42" s="26" t="s">
        <v>44</v>
      </c>
      <c r="N42" s="6"/>
      <c r="O42" s="27" t="s">
        <v>44</v>
      </c>
      <c r="P42" s="7"/>
      <c r="Q42" s="8"/>
      <c r="R42" s="4" t="n">
        <f aca="false">((G42/G43+G42/1200+((1+G43/1200)^(-119))*(1-G42/G43)))</f>
        <v>1.00528108173577</v>
      </c>
      <c r="S42" s="4" t="n">
        <f aca="false">S41*R41*E41/E42</f>
        <v>1.16307221612055</v>
      </c>
      <c r="T42" s="10" t="e">
        <f aca="false">(($J162/$J42)^(1/10)-1)</f>
        <v>#DIV/0!</v>
      </c>
      <c r="U42" s="10" t="n">
        <f aca="false">(($S162/$S42)^(1/10)-1)</f>
        <v>0.0898512573985164</v>
      </c>
      <c r="V42" s="10" t="e">
        <f aca="false">T42-U42</f>
        <v>#DIV/0!</v>
      </c>
      <c r="W42" s="10"/>
      <c r="X42" s="11"/>
      <c r="Y42" s="28"/>
    </row>
    <row r="43" customFormat="false" ht="14.65" hidden="false" customHeight="false" outlineLevel="0" collapsed="false">
      <c r="A43" s="1" t="n">
        <v>1873.11</v>
      </c>
      <c r="B43" s="2" t="n">
        <v>4.04</v>
      </c>
      <c r="C43" s="3" t="n">
        <v>0.3275</v>
      </c>
      <c r="D43" s="2" t="n">
        <v>0.4575</v>
      </c>
      <c r="E43" s="2" t="n">
        <v>11.8932314</v>
      </c>
      <c r="F43" s="3" t="n">
        <f aca="false">F42+1/12</f>
        <v>1873.875</v>
      </c>
      <c r="G43" s="4" t="n">
        <f aca="false">G33*2/12+G45*10/12</f>
        <v>5.48833333333333</v>
      </c>
      <c r="H43" s="3" t="n">
        <f aca="false">B43*$E$1862/E43</f>
        <v>0</v>
      </c>
      <c r="I43" s="3" t="n">
        <f aca="false">C43*$E$1862/E43</f>
        <v>0</v>
      </c>
      <c r="J43" s="5" t="e">
        <f aca="false">J42*((H43+(I43/12))/H42)</f>
        <v>#DIV/0!</v>
      </c>
      <c r="K43" s="3" t="n">
        <f aca="false">D43*$E$1862/E43</f>
        <v>0</v>
      </c>
      <c r="L43" s="5" t="e">
        <f aca="false">K43*(J43/H43)</f>
        <v>#DIV/0!</v>
      </c>
      <c r="M43" s="26" t="s">
        <v>44</v>
      </c>
      <c r="N43" s="6"/>
      <c r="O43" s="27" t="s">
        <v>44</v>
      </c>
      <c r="P43" s="7"/>
      <c r="Q43" s="8"/>
      <c r="R43" s="4" t="n">
        <f aca="false">((G43/G44+G43/1200+((1+G44/1200)^(-119))*(1-G43/G44)))</f>
        <v>1.00527373371322</v>
      </c>
      <c r="S43" s="4" t="n">
        <f aca="false">S42*R42*E42/E43</f>
        <v>1.20662904140564</v>
      </c>
      <c r="T43" s="10" t="e">
        <f aca="false">(($J163/$J43)^(1/10)-1)</f>
        <v>#DIV/0!</v>
      </c>
      <c r="U43" s="10" t="n">
        <f aca="false">(($S163/$S43)^(1/10)-1)</f>
        <v>0.0873120173712854</v>
      </c>
      <c r="V43" s="10" t="e">
        <f aca="false">T43-U43</f>
        <v>#DIV/0!</v>
      </c>
      <c r="W43" s="10"/>
      <c r="X43" s="11"/>
      <c r="Y43" s="28"/>
    </row>
    <row r="44" customFormat="false" ht="14.65" hidden="false" customHeight="false" outlineLevel="0" collapsed="false">
      <c r="A44" s="1" t="n">
        <v>1873.12</v>
      </c>
      <c r="B44" s="2" t="n">
        <v>4.42</v>
      </c>
      <c r="C44" s="3" t="n">
        <v>0.33</v>
      </c>
      <c r="D44" s="2" t="n">
        <v>0.46</v>
      </c>
      <c r="E44" s="2" t="n">
        <v>12.17864628</v>
      </c>
      <c r="F44" s="3" t="n">
        <f aca="false">F43+1/12</f>
        <v>1873.95833333333</v>
      </c>
      <c r="G44" s="4" t="n">
        <f aca="false">G33*1/12+G45*11/12</f>
        <v>5.47916666666667</v>
      </c>
      <c r="H44" s="3" t="n">
        <f aca="false">B44*$E$1862/E44</f>
        <v>0</v>
      </c>
      <c r="I44" s="3" t="n">
        <f aca="false">C44*$E$1862/E44</f>
        <v>0</v>
      </c>
      <c r="J44" s="5" t="e">
        <f aca="false">J43*((H44+(I44/12))/H43)</f>
        <v>#DIV/0!</v>
      </c>
      <c r="K44" s="3" t="n">
        <f aca="false">D44*$E$1862/E44</f>
        <v>0</v>
      </c>
      <c r="L44" s="5" t="e">
        <f aca="false">K44*(J44/H44)</f>
        <v>#DIV/0!</v>
      </c>
      <c r="M44" s="26" t="s">
        <v>44</v>
      </c>
      <c r="N44" s="6"/>
      <c r="O44" s="27" t="s">
        <v>44</v>
      </c>
      <c r="P44" s="7"/>
      <c r="Q44" s="8"/>
      <c r="R44" s="4" t="n">
        <f aca="false">((G44/G45+G44/1200+((1+G45/1200)^(-119))*(1-G44/G45)))</f>
        <v>1.00526638586087</v>
      </c>
      <c r="S44" s="4" t="n">
        <f aca="false">S43*R43*E43/E44</f>
        <v>1.18456517573235</v>
      </c>
      <c r="T44" s="10" t="e">
        <f aca="false">(($J164/$J44)^(1/10)-1)</f>
        <v>#DIV/0!</v>
      </c>
      <c r="U44" s="10" t="n">
        <f aca="false">(($S164/$S44)^(1/10)-1)</f>
        <v>0.0885284553282209</v>
      </c>
      <c r="V44" s="10" t="e">
        <f aca="false">T44-U44</f>
        <v>#DIV/0!</v>
      </c>
      <c r="W44" s="10"/>
      <c r="X44" s="11"/>
      <c r="Y44" s="28"/>
    </row>
    <row r="45" customFormat="false" ht="14.65" hidden="false" customHeight="false" outlineLevel="0" collapsed="false">
      <c r="A45" s="1" t="n">
        <v>1874.01</v>
      </c>
      <c r="B45" s="2" t="n">
        <v>4.66</v>
      </c>
      <c r="C45" s="3" t="n">
        <v>0.33</v>
      </c>
      <c r="D45" s="2" t="n">
        <v>0.46</v>
      </c>
      <c r="E45" s="2" t="n">
        <v>12.36889587</v>
      </c>
      <c r="F45" s="3" t="n">
        <f aca="false">F44+1/12</f>
        <v>1874.04166666666</v>
      </c>
      <c r="G45" s="4" t="n">
        <v>5.47</v>
      </c>
      <c r="H45" s="3" t="n">
        <f aca="false">B45*$E$1862/E45</f>
        <v>0</v>
      </c>
      <c r="I45" s="3" t="n">
        <f aca="false">C45*$E$1862/E45</f>
        <v>0</v>
      </c>
      <c r="J45" s="5" t="e">
        <f aca="false">J44*((H45+(I45/12))/H44)</f>
        <v>#DIV/0!</v>
      </c>
      <c r="K45" s="3" t="n">
        <f aca="false">D45*$E$1862/E45</f>
        <v>0</v>
      </c>
      <c r="L45" s="5" t="e">
        <f aca="false">K45*(J45/H45)</f>
        <v>#DIV/0!</v>
      </c>
      <c r="M45" s="26" t="s">
        <v>44</v>
      </c>
      <c r="N45" s="6"/>
      <c r="O45" s="27" t="s">
        <v>44</v>
      </c>
      <c r="P45" s="7"/>
      <c r="Q45" s="8"/>
      <c r="R45" s="4" t="n">
        <f aca="false">((G45/G46+G45/1200+((1+G46/1200)^(-119))*(1-G45/G46)))</f>
        <v>1.00710914566031</v>
      </c>
      <c r="S45" s="4" t="n">
        <f aca="false">S44*R44*E44/E45</f>
        <v>1.17248745673691</v>
      </c>
      <c r="T45" s="10" t="e">
        <f aca="false">(($J165/$J45)^(1/10)-1)</f>
        <v>#DIV/0!</v>
      </c>
      <c r="U45" s="10" t="n">
        <f aca="false">(($S165/$S45)^(1/10)-1)</f>
        <v>0.0899804526465668</v>
      </c>
      <c r="V45" s="10" t="e">
        <f aca="false">T45-U45</f>
        <v>#DIV/0!</v>
      </c>
      <c r="W45" s="10"/>
      <c r="X45" s="11"/>
      <c r="Y45" s="28"/>
    </row>
    <row r="46" customFormat="false" ht="14.65" hidden="false" customHeight="false" outlineLevel="0" collapsed="false">
      <c r="A46" s="1" t="n">
        <v>1874.02</v>
      </c>
      <c r="B46" s="2" t="n">
        <v>4.8</v>
      </c>
      <c r="C46" s="3" t="n">
        <v>0.33</v>
      </c>
      <c r="D46" s="2" t="n">
        <v>0.46</v>
      </c>
      <c r="E46" s="2" t="n">
        <v>12.36889587</v>
      </c>
      <c r="F46" s="3" t="n">
        <f aca="false">F45+1/12</f>
        <v>1874.125</v>
      </c>
      <c r="G46" s="4" t="n">
        <f aca="false">G45*11/12+G57*1/12</f>
        <v>5.43666666666667</v>
      </c>
      <c r="H46" s="3" t="n">
        <f aca="false">B46*$E$1862/E46</f>
        <v>0</v>
      </c>
      <c r="I46" s="3" t="n">
        <f aca="false">C46*$E$1862/E46</f>
        <v>0</v>
      </c>
      <c r="J46" s="5" t="e">
        <f aca="false">J45*((H46+(I46/12))/H45)</f>
        <v>#DIV/0!</v>
      </c>
      <c r="K46" s="3" t="n">
        <f aca="false">D46*$E$1862/E46</f>
        <v>0</v>
      </c>
      <c r="L46" s="5" t="e">
        <f aca="false">K46*(J46/H46)</f>
        <v>#DIV/0!</v>
      </c>
      <c r="M46" s="26" t="s">
        <v>44</v>
      </c>
      <c r="N46" s="6"/>
      <c r="O46" s="27" t="s">
        <v>44</v>
      </c>
      <c r="P46" s="7"/>
      <c r="Q46" s="8"/>
      <c r="R46" s="4" t="n">
        <f aca="false">((G46/G47+G46/1200+((1+G47/1200)^(-119))*(1-G46/G47)))</f>
        <v>1.00708522973316</v>
      </c>
      <c r="S46" s="4" t="n">
        <f aca="false">S45*R45*E45/E46</f>
        <v>1.18082284085175</v>
      </c>
      <c r="T46" s="10" t="e">
        <f aca="false">(($J166/$J46)^(1/10)-1)</f>
        <v>#DIV/0!</v>
      </c>
      <c r="U46" s="10" t="n">
        <f aca="false">(($S166/$S46)^(1/10)-1)</f>
        <v>0.0896120503688496</v>
      </c>
      <c r="V46" s="10" t="e">
        <f aca="false">T46-U46</f>
        <v>#DIV/0!</v>
      </c>
      <c r="W46" s="10"/>
      <c r="X46" s="11"/>
      <c r="Y46" s="28"/>
    </row>
    <row r="47" customFormat="false" ht="14.65" hidden="false" customHeight="false" outlineLevel="0" collapsed="false">
      <c r="A47" s="1" t="n">
        <v>1874.03</v>
      </c>
      <c r="B47" s="2" t="n">
        <v>4.73</v>
      </c>
      <c r="C47" s="3" t="n">
        <v>0.33</v>
      </c>
      <c r="D47" s="2" t="n">
        <v>0.46</v>
      </c>
      <c r="E47" s="2" t="n">
        <v>12.36889587</v>
      </c>
      <c r="F47" s="3" t="n">
        <f aca="false">F46+1/12</f>
        <v>1874.20833333333</v>
      </c>
      <c r="G47" s="4" t="n">
        <f aca="false">G45*10/12+G57*2/12</f>
        <v>5.40333333333333</v>
      </c>
      <c r="H47" s="3" t="n">
        <f aca="false">B47*$E$1862/E47</f>
        <v>0</v>
      </c>
      <c r="I47" s="3" t="n">
        <f aca="false">C47*$E$1862/E47</f>
        <v>0</v>
      </c>
      <c r="J47" s="5" t="e">
        <f aca="false">J46*((H47+(I47/12))/H46)</f>
        <v>#DIV/0!</v>
      </c>
      <c r="K47" s="3" t="n">
        <f aca="false">D47*$E$1862/E47</f>
        <v>0</v>
      </c>
      <c r="L47" s="5" t="e">
        <f aca="false">K47*(J47/H47)</f>
        <v>#DIV/0!</v>
      </c>
      <c r="M47" s="26" t="s">
        <v>44</v>
      </c>
      <c r="N47" s="6"/>
      <c r="O47" s="27" t="s">
        <v>44</v>
      </c>
      <c r="P47" s="7"/>
      <c r="Q47" s="8"/>
      <c r="R47" s="4" t="n">
        <f aca="false">((G47/G48+G47/1200+((1+G48/1200)^(-119))*(1-G47/G48)))</f>
        <v>1.00706132203586</v>
      </c>
      <c r="S47" s="4" t="n">
        <f aca="false">S46*R46*E46/E47</f>
        <v>1.18918924195334</v>
      </c>
      <c r="T47" s="10" t="e">
        <f aca="false">(($J167/$J47)^(1/10)-1)</f>
        <v>#DIV/0!</v>
      </c>
      <c r="U47" s="10" t="n">
        <f aca="false">(($S167/$S47)^(1/10)-1)</f>
        <v>0.0892456350907074</v>
      </c>
      <c r="V47" s="10" t="e">
        <f aca="false">T47-U47</f>
        <v>#DIV/0!</v>
      </c>
      <c r="W47" s="10"/>
      <c r="X47" s="11"/>
      <c r="Y47" s="28"/>
    </row>
    <row r="48" customFormat="false" ht="14.65" hidden="false" customHeight="false" outlineLevel="0" collapsed="false">
      <c r="A48" s="1" t="n">
        <v>1874.04</v>
      </c>
      <c r="B48" s="2" t="n">
        <v>4.6</v>
      </c>
      <c r="C48" s="3" t="n">
        <v>0.33</v>
      </c>
      <c r="D48" s="2" t="n">
        <v>0.46</v>
      </c>
      <c r="E48" s="2" t="n">
        <v>12.17864628</v>
      </c>
      <c r="F48" s="3" t="n">
        <f aca="false">F47+1/12</f>
        <v>1874.29166666666</v>
      </c>
      <c r="G48" s="4" t="n">
        <f aca="false">G45*9/12+G57*3/12</f>
        <v>5.37</v>
      </c>
      <c r="H48" s="3" t="n">
        <f aca="false">B48*$E$1862/E48</f>
        <v>0</v>
      </c>
      <c r="I48" s="3" t="n">
        <f aca="false">C48*$E$1862/E48</f>
        <v>0</v>
      </c>
      <c r="J48" s="5" t="e">
        <f aca="false">J47*((H48+(I48/12))/H47)</f>
        <v>#DIV/0!</v>
      </c>
      <c r="K48" s="3" t="n">
        <f aca="false">D48*$E$1862/E48</f>
        <v>0</v>
      </c>
      <c r="L48" s="5" t="e">
        <f aca="false">K48*(J48/H48)</f>
        <v>#DIV/0!</v>
      </c>
      <c r="M48" s="26" t="s">
        <v>44</v>
      </c>
      <c r="N48" s="6"/>
      <c r="O48" s="27" t="s">
        <v>44</v>
      </c>
      <c r="P48" s="7"/>
      <c r="Q48" s="8"/>
      <c r="R48" s="4" t="n">
        <f aca="false">((G48/G49+G48/1200+((1+G49/1200)^(-119))*(1-G48/G49)))</f>
        <v>1.00703742258871</v>
      </c>
      <c r="S48" s="4" t="n">
        <f aca="false">S47*R47*E47/E48</f>
        <v>1.21629467277813</v>
      </c>
      <c r="T48" s="10" t="e">
        <f aca="false">(($J168/$J48)^(1/10)-1)</f>
        <v>#DIV/0!</v>
      </c>
      <c r="U48" s="10" t="n">
        <f aca="false">(($S168/$S48)^(1/10)-1)</f>
        <v>0.089461596274409</v>
      </c>
      <c r="V48" s="10" t="e">
        <f aca="false">T48-U48</f>
        <v>#DIV/0!</v>
      </c>
      <c r="W48" s="10"/>
      <c r="X48" s="11"/>
      <c r="Y48" s="28"/>
    </row>
    <row r="49" customFormat="false" ht="14.65" hidden="false" customHeight="false" outlineLevel="0" collapsed="false">
      <c r="A49" s="1" t="n">
        <v>1874.05</v>
      </c>
      <c r="B49" s="2" t="n">
        <v>4.48</v>
      </c>
      <c r="C49" s="3" t="n">
        <v>0.33</v>
      </c>
      <c r="D49" s="2" t="n">
        <v>0.46</v>
      </c>
      <c r="E49" s="2" t="n">
        <v>12.08348099</v>
      </c>
      <c r="F49" s="3" t="n">
        <f aca="false">F48+1/12</f>
        <v>1874.375</v>
      </c>
      <c r="G49" s="4" t="n">
        <f aca="false">G45*8/12+G57*4/12</f>
        <v>5.33666666666667</v>
      </c>
      <c r="H49" s="3" t="n">
        <f aca="false">B49*$E$1862/E49</f>
        <v>0</v>
      </c>
      <c r="I49" s="3" t="n">
        <f aca="false">C49*$E$1862/E49</f>
        <v>0</v>
      </c>
      <c r="J49" s="5" t="e">
        <f aca="false">J48*((H49+(I49/12))/H48)</f>
        <v>#DIV/0!</v>
      </c>
      <c r="K49" s="3" t="n">
        <f aca="false">D49*$E$1862/E49</f>
        <v>0</v>
      </c>
      <c r="L49" s="5" t="e">
        <f aca="false">K49*(J49/H49)</f>
        <v>#DIV/0!</v>
      </c>
      <c r="M49" s="26" t="s">
        <v>44</v>
      </c>
      <c r="N49" s="6"/>
      <c r="O49" s="27" t="s">
        <v>44</v>
      </c>
      <c r="P49" s="7"/>
      <c r="Q49" s="8"/>
      <c r="R49" s="4" t="n">
        <f aca="false">((G49/G50+G49/1200+((1+G50/1200)^(-119))*(1-G49/G50)))</f>
        <v>1.00701353141202</v>
      </c>
      <c r="S49" s="4" t="n">
        <f aca="false">S48*R48*E48/E49</f>
        <v>1.23450077810109</v>
      </c>
      <c r="T49" s="10" t="e">
        <f aca="false">(($J169/$J49)^(1/10)-1)</f>
        <v>#DIV/0!</v>
      </c>
      <c r="U49" s="10" t="n">
        <f aca="false">(($S169/$S49)^(1/10)-1)</f>
        <v>0.0905633627315954</v>
      </c>
      <c r="V49" s="10" t="e">
        <f aca="false">T49-U49</f>
        <v>#DIV/0!</v>
      </c>
      <c r="W49" s="10"/>
      <c r="X49" s="11"/>
      <c r="Y49" s="28"/>
    </row>
    <row r="50" customFormat="false" ht="14.65" hidden="false" customHeight="false" outlineLevel="0" collapsed="false">
      <c r="A50" s="1" t="n">
        <v>1874.06</v>
      </c>
      <c r="B50" s="2" t="n">
        <v>4.46</v>
      </c>
      <c r="C50" s="3" t="n">
        <v>0.33</v>
      </c>
      <c r="D50" s="2" t="n">
        <v>0.46</v>
      </c>
      <c r="E50" s="2" t="n">
        <v>11.79806612</v>
      </c>
      <c r="F50" s="3" t="n">
        <f aca="false">F49+1/12</f>
        <v>1874.45833333333</v>
      </c>
      <c r="G50" s="4" t="n">
        <f aca="false">G45*7/12+G57*5/12</f>
        <v>5.30333333333333</v>
      </c>
      <c r="H50" s="3" t="n">
        <f aca="false">B50*$E$1862/E50</f>
        <v>0</v>
      </c>
      <c r="I50" s="3" t="n">
        <f aca="false">C50*$E$1862/E50</f>
        <v>0</v>
      </c>
      <c r="J50" s="5" t="e">
        <f aca="false">J49*((H50+(I50/12))/H49)</f>
        <v>#DIV/0!</v>
      </c>
      <c r="K50" s="3" t="n">
        <f aca="false">D50*$E$1862/E50</f>
        <v>0</v>
      </c>
      <c r="L50" s="5" t="e">
        <f aca="false">K50*(J50/H50)</f>
        <v>#DIV/0!</v>
      </c>
      <c r="M50" s="26" t="s">
        <v>44</v>
      </c>
      <c r="N50" s="6"/>
      <c r="O50" s="27" t="s">
        <v>44</v>
      </c>
      <c r="P50" s="7"/>
      <c r="Q50" s="8"/>
      <c r="R50" s="4" t="n">
        <f aca="false">((G50/G51+G50/1200+((1+G51/1200)^(-119))*(1-G50/G51)))</f>
        <v>1.00698964852618</v>
      </c>
      <c r="S50" s="4" t="n">
        <f aca="false">S49*R49*E49/E50</f>
        <v>1.2732330745821</v>
      </c>
      <c r="T50" s="10" t="e">
        <f aca="false">(($J170/$J50)^(1/10)-1)</f>
        <v>#DIV/0!</v>
      </c>
      <c r="U50" s="10" t="n">
        <f aca="false">(($S170/$S50)^(1/10)-1)</f>
        <v>0.087599342363323</v>
      </c>
      <c r="V50" s="10" t="e">
        <f aca="false">T50-U50</f>
        <v>#DIV/0!</v>
      </c>
      <c r="W50" s="10"/>
      <c r="X50" s="11"/>
      <c r="Y50" s="28"/>
    </row>
    <row r="51" customFormat="false" ht="14.65" hidden="false" customHeight="false" outlineLevel="0" collapsed="false">
      <c r="A51" s="1" t="n">
        <v>1874.07</v>
      </c>
      <c r="B51" s="2" t="n">
        <v>4.46</v>
      </c>
      <c r="C51" s="3" t="n">
        <v>0.33</v>
      </c>
      <c r="D51" s="2" t="n">
        <v>0.46</v>
      </c>
      <c r="E51" s="2" t="n">
        <v>11.8932314</v>
      </c>
      <c r="F51" s="3" t="n">
        <f aca="false">F50+1/12</f>
        <v>1874.54166666666</v>
      </c>
      <c r="G51" s="4" t="n">
        <f aca="false">G45*6/12+G57*6/12</f>
        <v>5.27</v>
      </c>
      <c r="H51" s="3" t="n">
        <f aca="false">B51*$E$1862/E51</f>
        <v>0</v>
      </c>
      <c r="I51" s="3" t="n">
        <f aca="false">C51*$E$1862/E51</f>
        <v>0</v>
      </c>
      <c r="J51" s="5" t="e">
        <f aca="false">J50*((H51+(I51/12))/H50)</f>
        <v>#DIV/0!</v>
      </c>
      <c r="K51" s="3" t="n">
        <f aca="false">D51*$E$1862/E51</f>
        <v>0</v>
      </c>
      <c r="L51" s="5" t="e">
        <f aca="false">K51*(J51/H51)</f>
        <v>#DIV/0!</v>
      </c>
      <c r="M51" s="26" t="s">
        <v>44</v>
      </c>
      <c r="N51" s="6"/>
      <c r="O51" s="27" t="s">
        <v>44</v>
      </c>
      <c r="P51" s="7"/>
      <c r="Q51" s="8"/>
      <c r="R51" s="4" t="n">
        <f aca="false">((G51/G52+G51/1200+((1+G52/1200)^(-119))*(1-G51/G52)))</f>
        <v>1.00696577395162</v>
      </c>
      <c r="S51" s="4" t="n">
        <f aca="false">S50*R50*E50/E51</f>
        <v>1.27187337156166</v>
      </c>
      <c r="T51" s="10" t="e">
        <f aca="false">(($J171/$J51)^(1/10)-1)</f>
        <v>#DIV/0!</v>
      </c>
      <c r="U51" s="10" t="n">
        <f aca="false">(($S171/$S51)^(1/10)-1)</f>
        <v>0.0892910819350292</v>
      </c>
      <c r="V51" s="10" t="e">
        <f aca="false">T51-U51</f>
        <v>#DIV/0!</v>
      </c>
      <c r="W51" s="10"/>
      <c r="X51" s="11"/>
      <c r="Y51" s="28"/>
    </row>
    <row r="52" customFormat="false" ht="14.65" hidden="false" customHeight="false" outlineLevel="0" collapsed="false">
      <c r="A52" s="1" t="n">
        <v>1874.08</v>
      </c>
      <c r="B52" s="2" t="n">
        <v>4.47</v>
      </c>
      <c r="C52" s="3" t="n">
        <v>0.33</v>
      </c>
      <c r="D52" s="2" t="n">
        <v>0.46</v>
      </c>
      <c r="E52" s="2" t="n">
        <v>11.79806612</v>
      </c>
      <c r="F52" s="3" t="n">
        <f aca="false">F51+1/12</f>
        <v>1874.625</v>
      </c>
      <c r="G52" s="4" t="n">
        <f aca="false">G45*5/12+G57*7/12</f>
        <v>5.23666666666667</v>
      </c>
      <c r="H52" s="3" t="n">
        <f aca="false">B52*$E$1862/E52</f>
        <v>0</v>
      </c>
      <c r="I52" s="3" t="n">
        <f aca="false">C52*$E$1862/E52</f>
        <v>0</v>
      </c>
      <c r="J52" s="5" t="e">
        <f aca="false">J51*((H52+(I52/12))/H51)</f>
        <v>#DIV/0!</v>
      </c>
      <c r="K52" s="3" t="n">
        <f aca="false">D52*$E$1862/E52</f>
        <v>0</v>
      </c>
      <c r="L52" s="5" t="e">
        <f aca="false">K52*(J52/H52)</f>
        <v>#DIV/0!</v>
      </c>
      <c r="M52" s="26" t="s">
        <v>44</v>
      </c>
      <c r="N52" s="6"/>
      <c r="O52" s="27" t="s">
        <v>44</v>
      </c>
      <c r="P52" s="7"/>
      <c r="Q52" s="8"/>
      <c r="R52" s="4" t="n">
        <f aca="false">((G52/G53+G52/1200+((1+G53/1200)^(-119))*(1-G52/G53)))</f>
        <v>1.00694190770884</v>
      </c>
      <c r="S52" s="4" t="n">
        <f aca="false">S51*R51*E51/E52</f>
        <v>1.29106357161932</v>
      </c>
      <c r="T52" s="10" t="e">
        <f aca="false">(($J172/$J52)^(1/10)-1)</f>
        <v>#DIV/0!</v>
      </c>
      <c r="U52" s="10" t="n">
        <f aca="false">(($S172/$S52)^(1/10)-1)</f>
        <v>0.0880595934591231</v>
      </c>
      <c r="V52" s="10" t="e">
        <f aca="false">T52-U52</f>
        <v>#DIV/0!</v>
      </c>
      <c r="W52" s="10"/>
      <c r="X52" s="11"/>
      <c r="Y52" s="28"/>
    </row>
    <row r="53" customFormat="false" ht="14.65" hidden="false" customHeight="false" outlineLevel="0" collapsed="false">
      <c r="A53" s="1" t="n">
        <v>1874.09</v>
      </c>
      <c r="B53" s="2" t="n">
        <v>4.54</v>
      </c>
      <c r="C53" s="3" t="n">
        <v>0.33</v>
      </c>
      <c r="D53" s="2" t="n">
        <v>0.46</v>
      </c>
      <c r="E53" s="2" t="n">
        <v>11.79806612</v>
      </c>
      <c r="F53" s="3" t="n">
        <f aca="false">F52+1/12</f>
        <v>1874.70833333333</v>
      </c>
      <c r="G53" s="4" t="n">
        <f aca="false">G45*4/12+G57*8/12</f>
        <v>5.20333333333333</v>
      </c>
      <c r="H53" s="3" t="n">
        <f aca="false">B53*$E$1862/E53</f>
        <v>0</v>
      </c>
      <c r="I53" s="3" t="n">
        <f aca="false">C53*$E$1862/E53</f>
        <v>0</v>
      </c>
      <c r="J53" s="5" t="e">
        <f aca="false">J52*((H53+(I53/12))/H52)</f>
        <v>#DIV/0!</v>
      </c>
      <c r="K53" s="3" t="n">
        <f aca="false">D53*$E$1862/E53</f>
        <v>0</v>
      </c>
      <c r="L53" s="5" t="e">
        <f aca="false">K53*(J53/H53)</f>
        <v>#DIV/0!</v>
      </c>
      <c r="M53" s="26" t="s">
        <v>44</v>
      </c>
      <c r="N53" s="6"/>
      <c r="O53" s="27" t="s">
        <v>44</v>
      </c>
      <c r="P53" s="7"/>
      <c r="Q53" s="8"/>
      <c r="R53" s="4" t="n">
        <f aca="false">((G53/G54+G53/1200+((1+G54/1200)^(-119))*(1-G53/G54)))</f>
        <v>1.00691804981839</v>
      </c>
      <c r="S53" s="4" t="n">
        <f aca="false">S52*R52*E52/E53</f>
        <v>1.30002601577975</v>
      </c>
      <c r="T53" s="10" t="e">
        <f aca="false">(($J173/$J53)^(1/10)-1)</f>
        <v>#DIV/0!</v>
      </c>
      <c r="U53" s="10" t="n">
        <f aca="false">(($S173/$S53)^(1/10)-1)</f>
        <v>0.0888944957666433</v>
      </c>
      <c r="V53" s="10" t="e">
        <f aca="false">T53-U53</f>
        <v>#DIV/0!</v>
      </c>
      <c r="W53" s="10"/>
      <c r="X53" s="11"/>
      <c r="Y53" s="28"/>
    </row>
    <row r="54" customFormat="false" ht="14.65" hidden="false" customHeight="false" outlineLevel="0" collapsed="false">
      <c r="A54" s="1" t="n">
        <v>1874.1</v>
      </c>
      <c r="B54" s="2" t="n">
        <v>4.53</v>
      </c>
      <c r="C54" s="3" t="n">
        <v>0.33</v>
      </c>
      <c r="D54" s="2" t="n">
        <v>0.46</v>
      </c>
      <c r="E54" s="2" t="n">
        <v>11.60773554</v>
      </c>
      <c r="F54" s="3" t="n">
        <f aca="false">F53+1/12</f>
        <v>1874.79166666666</v>
      </c>
      <c r="G54" s="4" t="n">
        <f aca="false">G45*3/12+G57*9/12</f>
        <v>5.17</v>
      </c>
      <c r="H54" s="3" t="n">
        <f aca="false">B54*$E$1862/E54</f>
        <v>0</v>
      </c>
      <c r="I54" s="3" t="n">
        <f aca="false">C54*$E$1862/E54</f>
        <v>0</v>
      </c>
      <c r="J54" s="5" t="e">
        <f aca="false">J53*((H54+(I54/12))/H53)</f>
        <v>#DIV/0!</v>
      </c>
      <c r="K54" s="3" t="n">
        <f aca="false">D54*$E$1862/E54</f>
        <v>0</v>
      </c>
      <c r="L54" s="5" t="e">
        <f aca="false">K54*(J54/H54)</f>
        <v>#DIV/0!</v>
      </c>
      <c r="M54" s="26" t="s">
        <v>44</v>
      </c>
      <c r="N54" s="6"/>
      <c r="O54" s="27" t="s">
        <v>44</v>
      </c>
      <c r="P54" s="7"/>
      <c r="Q54" s="8"/>
      <c r="R54" s="4" t="n">
        <f aca="false">((G54/G55+G54/1200+((1+G55/1200)^(-119))*(1-G54/G55)))</f>
        <v>1.00689420030087</v>
      </c>
      <c r="S54" s="4" t="n">
        <f aca="false">S53*R53*E53/E54</f>
        <v>1.33048349128911</v>
      </c>
      <c r="T54" s="10" t="e">
        <f aca="false">(($J174/$J54)^(1/10)-1)</f>
        <v>#DIV/0!</v>
      </c>
      <c r="U54" s="10" t="n">
        <f aca="false">(($S174/$S54)^(1/10)-1)</f>
        <v>0.0879741523028825</v>
      </c>
      <c r="V54" s="10" t="e">
        <f aca="false">T54-U54</f>
        <v>#DIV/0!</v>
      </c>
      <c r="W54" s="10"/>
      <c r="X54" s="11"/>
      <c r="Y54" s="28"/>
    </row>
    <row r="55" customFormat="false" ht="14.65" hidden="false" customHeight="false" outlineLevel="0" collapsed="false">
      <c r="A55" s="1" t="n">
        <v>1874.11</v>
      </c>
      <c r="B55" s="2" t="n">
        <v>4.57</v>
      </c>
      <c r="C55" s="3" t="n">
        <v>0.33</v>
      </c>
      <c r="D55" s="2" t="n">
        <v>0.46</v>
      </c>
      <c r="E55" s="2" t="n">
        <v>11.51265124</v>
      </c>
      <c r="F55" s="3" t="n">
        <f aca="false">F54+1/12</f>
        <v>1874.875</v>
      </c>
      <c r="G55" s="4" t="n">
        <f aca="false">G45*2/12+G57*10/12</f>
        <v>5.13666666666667</v>
      </c>
      <c r="H55" s="3" t="n">
        <f aca="false">B55*$E$1862/E55</f>
        <v>0</v>
      </c>
      <c r="I55" s="3" t="n">
        <f aca="false">C55*$E$1862/E55</f>
        <v>0</v>
      </c>
      <c r="J55" s="5" t="e">
        <f aca="false">J54*((H55+(I55/12))/H54)</f>
        <v>#DIV/0!</v>
      </c>
      <c r="K55" s="3" t="n">
        <f aca="false">D55*$E$1862/E55</f>
        <v>0</v>
      </c>
      <c r="L55" s="5" t="e">
        <f aca="false">K55*(J55/H55)</f>
        <v>#DIV/0!</v>
      </c>
      <c r="M55" s="26" t="s">
        <v>44</v>
      </c>
      <c r="N55" s="6"/>
      <c r="O55" s="27" t="s">
        <v>44</v>
      </c>
      <c r="P55" s="7"/>
      <c r="Q55" s="8"/>
      <c r="R55" s="4" t="n">
        <f aca="false">((G55/G56+G55/1200+((1+G56/1200)^(-119))*(1-G55/G56)))</f>
        <v>1.00687035917692</v>
      </c>
      <c r="S55" s="4" t="n">
        <f aca="false">S54*R54*E54/E55</f>
        <v>1.35072048362887</v>
      </c>
      <c r="T55" s="10" t="e">
        <f aca="false">(($J175/$J55)^(1/10)-1)</f>
        <v>#DIV/0!</v>
      </c>
      <c r="U55" s="10" t="n">
        <f aca="false">(($S175/$S55)^(1/10)-1)</f>
        <v>0.0891733104119112</v>
      </c>
      <c r="V55" s="10" t="e">
        <f aca="false">T55-U55</f>
        <v>#DIV/0!</v>
      </c>
      <c r="W55" s="10"/>
      <c r="X55" s="11"/>
      <c r="Y55" s="28"/>
    </row>
    <row r="56" customFormat="false" ht="14.65" hidden="false" customHeight="false" outlineLevel="0" collapsed="false">
      <c r="A56" s="1" t="n">
        <v>1874.12</v>
      </c>
      <c r="B56" s="2" t="n">
        <v>4.54</v>
      </c>
      <c r="C56" s="3" t="n">
        <v>0.33</v>
      </c>
      <c r="D56" s="2" t="n">
        <v>0.46</v>
      </c>
      <c r="E56" s="2" t="n">
        <v>11.51265124</v>
      </c>
      <c r="F56" s="3" t="n">
        <f aca="false">F55+1/12</f>
        <v>1874.95833333333</v>
      </c>
      <c r="G56" s="4" t="n">
        <f aca="false">G45*1/12+G57*11/12</f>
        <v>5.10333333333333</v>
      </c>
      <c r="H56" s="3" t="n">
        <f aca="false">B56*$E$1862/E56</f>
        <v>0</v>
      </c>
      <c r="I56" s="3" t="n">
        <f aca="false">C56*$E$1862/E56</f>
        <v>0</v>
      </c>
      <c r="J56" s="5" t="e">
        <f aca="false">J55*((H56+(I56/12))/H55)</f>
        <v>#DIV/0!</v>
      </c>
      <c r="K56" s="3" t="n">
        <f aca="false">D56*$E$1862/E56</f>
        <v>0</v>
      </c>
      <c r="L56" s="5" t="e">
        <f aca="false">K56*(J56/H56)</f>
        <v>#DIV/0!</v>
      </c>
      <c r="M56" s="26" t="s">
        <v>44</v>
      </c>
      <c r="N56" s="6"/>
      <c r="O56" s="27" t="s">
        <v>44</v>
      </c>
      <c r="P56" s="7"/>
      <c r="Q56" s="8"/>
      <c r="R56" s="4" t="n">
        <f aca="false">((G56/G57+G56/1200+((1+G57/1200)^(-119))*(1-G56/G57)))</f>
        <v>1.00684652646727</v>
      </c>
      <c r="S56" s="4" t="n">
        <f aca="false">S55*R55*E55/E56</f>
        <v>1.36000041849903</v>
      </c>
      <c r="T56" s="10" t="e">
        <f aca="false">(($J176/$J56)^(1/10)-1)</f>
        <v>#DIV/0!</v>
      </c>
      <c r="U56" s="10" t="n">
        <f aca="false">(($S176/$S56)^(1/10)-1)</f>
        <v>0.0900691107993006</v>
      </c>
      <c r="V56" s="10" t="e">
        <f aca="false">T56-U56</f>
        <v>#DIV/0!</v>
      </c>
      <c r="W56" s="10"/>
      <c r="X56" s="11"/>
      <c r="Y56" s="28"/>
    </row>
    <row r="57" customFormat="false" ht="14.65" hidden="false" customHeight="false" outlineLevel="0" collapsed="false">
      <c r="A57" s="1" t="n">
        <v>1875.01</v>
      </c>
      <c r="B57" s="2" t="n">
        <v>4.54</v>
      </c>
      <c r="C57" s="3" t="n">
        <v>0.3275</v>
      </c>
      <c r="D57" s="2" t="n">
        <v>0.4517</v>
      </c>
      <c r="E57" s="2" t="n">
        <v>11.51265124</v>
      </c>
      <c r="F57" s="3" t="n">
        <f aca="false">F56+1/12</f>
        <v>1875.04166666666</v>
      </c>
      <c r="G57" s="4" t="n">
        <v>5.07</v>
      </c>
      <c r="H57" s="3" t="n">
        <f aca="false">B57*$E$1862/E57</f>
        <v>0</v>
      </c>
      <c r="I57" s="3" t="n">
        <f aca="false">C57*$E$1862/E57</f>
        <v>0</v>
      </c>
      <c r="J57" s="5" t="e">
        <f aca="false">J56*((H57+(I57/12))/H56)</f>
        <v>#DIV/0!</v>
      </c>
      <c r="K57" s="3" t="n">
        <f aca="false">D57*$E$1862/E57</f>
        <v>0</v>
      </c>
      <c r="L57" s="5" t="e">
        <f aca="false">K57*(J57/H57)</f>
        <v>#DIV/0!</v>
      </c>
      <c r="M57" s="26" t="s">
        <v>44</v>
      </c>
      <c r="N57" s="6"/>
      <c r="O57" s="27" t="s">
        <v>44</v>
      </c>
      <c r="P57" s="7"/>
      <c r="Q57" s="8"/>
      <c r="R57" s="4" t="n">
        <f aca="false">((G57/G58+G57/1200+((1+G58/1200)^(-119))*(1-G57/G58)))</f>
        <v>1.00734319268884</v>
      </c>
      <c r="S57" s="4" t="n">
        <f aca="false">S56*R56*E56/E57</f>
        <v>1.36931169735979</v>
      </c>
      <c r="T57" s="10" t="e">
        <f aca="false">(($J177/$J57)^(1/10)-1)</f>
        <v>#DIV/0!</v>
      </c>
      <c r="U57" s="10" t="n">
        <f aca="false">(($S177/$S57)^(1/10)-1)</f>
        <v>0.0897211292829476</v>
      </c>
      <c r="V57" s="10" t="e">
        <f aca="false">T57-U57</f>
        <v>#DIV/0!</v>
      </c>
      <c r="W57" s="10"/>
      <c r="X57" s="11"/>
      <c r="Y57" s="28"/>
    </row>
    <row r="58" customFormat="false" ht="14.65" hidden="false" customHeight="false" outlineLevel="0" collapsed="false">
      <c r="A58" s="1" t="n">
        <v>1875.02</v>
      </c>
      <c r="B58" s="2" t="n">
        <v>4.53</v>
      </c>
      <c r="C58" s="3" t="n">
        <v>0.325</v>
      </c>
      <c r="D58" s="2" t="n">
        <v>0.4433</v>
      </c>
      <c r="E58" s="2" t="n">
        <v>11.51265124</v>
      </c>
      <c r="F58" s="3" t="n">
        <f aca="false">F57+1/12</f>
        <v>1875.125</v>
      </c>
      <c r="G58" s="4" t="n">
        <f aca="false">G57*11/12+G69*1/12</f>
        <v>5.03</v>
      </c>
      <c r="H58" s="3" t="n">
        <f aca="false">B58*$E$1862/E58</f>
        <v>0</v>
      </c>
      <c r="I58" s="3" t="n">
        <f aca="false">C58*$E$1862/E58</f>
        <v>0</v>
      </c>
      <c r="J58" s="5" t="e">
        <f aca="false">J57*((H58+(I58/12))/H57)</f>
        <v>#DIV/0!</v>
      </c>
      <c r="K58" s="3" t="n">
        <f aca="false">D58*$E$1862/E58</f>
        <v>0</v>
      </c>
      <c r="L58" s="5" t="e">
        <f aca="false">K58*(J58/H58)</f>
        <v>#DIV/0!</v>
      </c>
      <c r="M58" s="26" t="s">
        <v>44</v>
      </c>
      <c r="N58" s="6"/>
      <c r="O58" s="27" t="s">
        <v>44</v>
      </c>
      <c r="P58" s="7"/>
      <c r="Q58" s="8"/>
      <c r="R58" s="4" t="n">
        <f aca="false">((G58/G59+G58/1200+((1+G59/1200)^(-119))*(1-G58/G59)))</f>
        <v>1.00731556823594</v>
      </c>
      <c r="S58" s="4" t="n">
        <f aca="false">S57*R57*E57/E58</f>
        <v>1.37936681700458</v>
      </c>
      <c r="T58" s="10" t="e">
        <f aca="false">(($J178/$J58)^(1/10)-1)</f>
        <v>#DIV/0!</v>
      </c>
      <c r="U58" s="10" t="n">
        <f aca="false">(($S178/$S58)^(1/10)-1)</f>
        <v>0.0881121174728867</v>
      </c>
      <c r="V58" s="10" t="e">
        <f aca="false">T58-U58</f>
        <v>#DIV/0!</v>
      </c>
      <c r="W58" s="10"/>
      <c r="X58" s="11"/>
      <c r="Y58" s="28"/>
    </row>
    <row r="59" customFormat="false" ht="14.65" hidden="false" customHeight="false" outlineLevel="0" collapsed="false">
      <c r="A59" s="1" t="n">
        <v>1875.03</v>
      </c>
      <c r="B59" s="2" t="n">
        <v>4.59</v>
      </c>
      <c r="C59" s="3" t="n">
        <v>0.3225</v>
      </c>
      <c r="D59" s="2" t="n">
        <v>0.435</v>
      </c>
      <c r="E59" s="2" t="n">
        <v>11.51265124</v>
      </c>
      <c r="F59" s="3" t="n">
        <f aca="false">F58+1/12</f>
        <v>1875.20833333333</v>
      </c>
      <c r="G59" s="4" t="n">
        <f aca="false">G57*10/12+G69*2/12</f>
        <v>4.99</v>
      </c>
      <c r="H59" s="3" t="n">
        <f aca="false">B59*$E$1862/E59</f>
        <v>0</v>
      </c>
      <c r="I59" s="3" t="n">
        <f aca="false">C59*$E$1862/E59</f>
        <v>0</v>
      </c>
      <c r="J59" s="5" t="e">
        <f aca="false">J58*((H59+(I59/12))/H58)</f>
        <v>#DIV/0!</v>
      </c>
      <c r="K59" s="3" t="n">
        <f aca="false">D59*$E$1862/E59</f>
        <v>0</v>
      </c>
      <c r="L59" s="5" t="e">
        <f aca="false">K59*(J59/H59)</f>
        <v>#DIV/0!</v>
      </c>
      <c r="M59" s="26" t="s">
        <v>44</v>
      </c>
      <c r="N59" s="6"/>
      <c r="O59" s="27" t="s">
        <v>44</v>
      </c>
      <c r="P59" s="7"/>
      <c r="Q59" s="8"/>
      <c r="R59" s="4" t="n">
        <f aca="false">((G59/G60+G59/1200+((1+G60/1200)^(-119))*(1-G59/G60)))</f>
        <v>1.00728795844534</v>
      </c>
      <c r="S59" s="4" t="n">
        <f aca="false">S58*R58*E58/E59</f>
        <v>1.38945766907677</v>
      </c>
      <c r="T59" s="10" t="e">
        <f aca="false">(($J179/$J59)^(1/10)-1)</f>
        <v>#DIV/0!</v>
      </c>
      <c r="U59" s="10" t="n">
        <f aca="false">(($S179/$S59)^(1/10)-1)</f>
        <v>0.0902541770867005</v>
      </c>
      <c r="V59" s="10" t="e">
        <f aca="false">T59-U59</f>
        <v>#DIV/0!</v>
      </c>
      <c r="W59" s="10"/>
      <c r="X59" s="11"/>
      <c r="Y59" s="28"/>
    </row>
    <row r="60" customFormat="false" ht="14.65" hidden="false" customHeight="false" outlineLevel="0" collapsed="false">
      <c r="A60" s="1" t="n">
        <v>1875.04</v>
      </c>
      <c r="B60" s="2" t="n">
        <v>4.65</v>
      </c>
      <c r="C60" s="3" t="n">
        <v>0.32</v>
      </c>
      <c r="D60" s="2" t="n">
        <v>0.4267</v>
      </c>
      <c r="E60" s="2" t="n">
        <v>11.60773554</v>
      </c>
      <c r="F60" s="3" t="n">
        <f aca="false">F59+1/12</f>
        <v>1875.29166666666</v>
      </c>
      <c r="G60" s="4" t="n">
        <f aca="false">G57*9/12+G69*3/12</f>
        <v>4.95</v>
      </c>
      <c r="H60" s="3" t="n">
        <f aca="false">B60*$E$1862/E60</f>
        <v>0</v>
      </c>
      <c r="I60" s="3" t="n">
        <f aca="false">C60*$E$1862/E60</f>
        <v>0</v>
      </c>
      <c r="J60" s="5" t="e">
        <f aca="false">J59*((H60+(I60/12))/H59)</f>
        <v>#DIV/0!</v>
      </c>
      <c r="K60" s="3" t="n">
        <f aca="false">D60*$E$1862/E60</f>
        <v>0</v>
      </c>
      <c r="L60" s="5" t="e">
        <f aca="false">K60*(J60/H60)</f>
        <v>#DIV/0!</v>
      </c>
      <c r="M60" s="26" t="s">
        <v>44</v>
      </c>
      <c r="N60" s="6"/>
      <c r="O60" s="27" t="s">
        <v>44</v>
      </c>
      <c r="P60" s="7"/>
      <c r="Q60" s="8"/>
      <c r="R60" s="4" t="n">
        <f aca="false">((G60/G61+G60/1200+((1+G61/1200)^(-119))*(1-G60/G61)))</f>
        <v>1.00726036336053</v>
      </c>
      <c r="S60" s="4" t="n">
        <f aca="false">S59*R59*E59/E60</f>
        <v>1.38811934281609</v>
      </c>
      <c r="T60" s="10" t="e">
        <f aca="false">(($J180/$J60)^(1/10)-1)</f>
        <v>#DIV/0!</v>
      </c>
      <c r="U60" s="10" t="n">
        <f aca="false">(($S180/$S60)^(1/10)-1)</f>
        <v>0.0895296229590255</v>
      </c>
      <c r="V60" s="10" t="e">
        <f aca="false">T60-U60</f>
        <v>#DIV/0!</v>
      </c>
      <c r="W60" s="10"/>
      <c r="X60" s="11"/>
      <c r="Y60" s="28"/>
    </row>
    <row r="61" customFormat="false" ht="14.65" hidden="false" customHeight="false" outlineLevel="0" collapsed="false">
      <c r="A61" s="1" t="n">
        <v>1875.05</v>
      </c>
      <c r="B61" s="2" t="n">
        <v>4.47</v>
      </c>
      <c r="C61" s="3" t="n">
        <v>0.3175</v>
      </c>
      <c r="D61" s="2" t="n">
        <v>0.4183</v>
      </c>
      <c r="E61" s="2" t="n">
        <v>11.32232066</v>
      </c>
      <c r="F61" s="3" t="n">
        <f aca="false">F60+1/12</f>
        <v>1875.375</v>
      </c>
      <c r="G61" s="4" t="n">
        <f aca="false">G57*8/12+G69*4/12</f>
        <v>4.91</v>
      </c>
      <c r="H61" s="3" t="n">
        <f aca="false">B61*$E$1862/E61</f>
        <v>0</v>
      </c>
      <c r="I61" s="3" t="n">
        <f aca="false">C61*$E$1862/E61</f>
        <v>0</v>
      </c>
      <c r="J61" s="5" t="e">
        <f aca="false">J60*((H61+(I61/12))/H60)</f>
        <v>#DIV/0!</v>
      </c>
      <c r="K61" s="3" t="n">
        <f aca="false">D61*$E$1862/E61</f>
        <v>0</v>
      </c>
      <c r="L61" s="5" t="e">
        <f aca="false">K61*(J61/H61)</f>
        <v>#DIV/0!</v>
      </c>
      <c r="M61" s="26" t="s">
        <v>44</v>
      </c>
      <c r="N61" s="6"/>
      <c r="O61" s="27" t="s">
        <v>44</v>
      </c>
      <c r="P61" s="7"/>
      <c r="Q61" s="8"/>
      <c r="R61" s="4" t="n">
        <f aca="false">((G61/G62+G61/1200+((1+G62/1200)^(-119))*(1-G61/G62)))</f>
        <v>1.00723278302511</v>
      </c>
      <c r="S61" s="4" t="n">
        <f aca="false">S60*R60*E60/E61</f>
        <v>1.43344358342461</v>
      </c>
      <c r="T61" s="10" t="e">
        <f aca="false">(($J181/$J61)^(1/10)-1)</f>
        <v>#DIV/0!</v>
      </c>
      <c r="U61" s="10" t="n">
        <f aca="false">(($S181/$S61)^(1/10)-1)</f>
        <v>0.0889925868342112</v>
      </c>
      <c r="V61" s="10" t="e">
        <f aca="false">T61-U61</f>
        <v>#DIV/0!</v>
      </c>
      <c r="W61" s="10"/>
      <c r="X61" s="11"/>
      <c r="Y61" s="28"/>
    </row>
    <row r="62" customFormat="false" ht="14.65" hidden="false" customHeight="false" outlineLevel="0" collapsed="false">
      <c r="A62" s="1" t="n">
        <v>1875.06</v>
      </c>
      <c r="B62" s="2" t="n">
        <v>4.38</v>
      </c>
      <c r="C62" s="3" t="n">
        <v>0.315</v>
      </c>
      <c r="D62" s="2" t="n">
        <v>0.41</v>
      </c>
      <c r="E62" s="2" t="n">
        <v>11.13207107</v>
      </c>
      <c r="F62" s="3" t="n">
        <f aca="false">F61+1/12</f>
        <v>1875.45833333333</v>
      </c>
      <c r="G62" s="4" t="n">
        <f aca="false">G57*7/12+G69*5/12</f>
        <v>4.87</v>
      </c>
      <c r="H62" s="3" t="n">
        <f aca="false">B62*$E$1862/E62</f>
        <v>0</v>
      </c>
      <c r="I62" s="3" t="n">
        <f aca="false">C62*$E$1862/E62</f>
        <v>0</v>
      </c>
      <c r="J62" s="5" t="e">
        <f aca="false">J61*((H62+(I62/12))/H61)</f>
        <v>#DIV/0!</v>
      </c>
      <c r="K62" s="3" t="n">
        <f aca="false">D62*$E$1862/E62</f>
        <v>0</v>
      </c>
      <c r="L62" s="5" t="e">
        <f aca="false">K62*(J62/H62)</f>
        <v>#DIV/0!</v>
      </c>
      <c r="M62" s="26" t="s">
        <v>44</v>
      </c>
      <c r="N62" s="6"/>
      <c r="O62" s="27" t="s">
        <v>44</v>
      </c>
      <c r="P62" s="7"/>
      <c r="Q62" s="8"/>
      <c r="R62" s="4" t="n">
        <f aca="false">((G62/G63+G62/1200+((1+G63/1200)^(-119))*(1-G62/G63)))</f>
        <v>1.00720521748283</v>
      </c>
      <c r="S62" s="4" t="n">
        <f aca="false">S61*R61*E61/E62</f>
        <v>1.46848642980393</v>
      </c>
      <c r="T62" s="10" t="e">
        <f aca="false">(($J182/$J62)^(1/10)-1)</f>
        <v>#DIV/0!</v>
      </c>
      <c r="U62" s="10" t="n">
        <f aca="false">(($S182/$S62)^(1/10)-1)</f>
        <v>0.0893836040613971</v>
      </c>
      <c r="V62" s="10" t="e">
        <f aca="false">T62-U62</f>
        <v>#DIV/0!</v>
      </c>
      <c r="W62" s="10"/>
      <c r="X62" s="11"/>
      <c r="Y62" s="28"/>
    </row>
    <row r="63" customFormat="false" ht="14.65" hidden="false" customHeight="false" outlineLevel="0" collapsed="false">
      <c r="A63" s="1" t="n">
        <v>1875.07</v>
      </c>
      <c r="B63" s="2" t="n">
        <v>4.39</v>
      </c>
      <c r="C63" s="3" t="n">
        <v>0.3125</v>
      </c>
      <c r="D63" s="2" t="n">
        <v>0.4017</v>
      </c>
      <c r="E63" s="2" t="n">
        <v>11.13207107</v>
      </c>
      <c r="F63" s="3" t="n">
        <f aca="false">F62+1/12</f>
        <v>1875.54166666666</v>
      </c>
      <c r="G63" s="4" t="n">
        <f aca="false">G57*6/12+G69*6/12</f>
        <v>4.83</v>
      </c>
      <c r="H63" s="3" t="n">
        <f aca="false">B63*$E$1862/E63</f>
        <v>0</v>
      </c>
      <c r="I63" s="3" t="n">
        <f aca="false">C63*$E$1862/E63</f>
        <v>0</v>
      </c>
      <c r="J63" s="5" t="e">
        <f aca="false">J62*((H63+(I63/12))/H62)</f>
        <v>#DIV/0!</v>
      </c>
      <c r="K63" s="3" t="n">
        <f aca="false">D63*$E$1862/E63</f>
        <v>0</v>
      </c>
      <c r="L63" s="5" t="e">
        <f aca="false">K63*(J63/H63)</f>
        <v>#DIV/0!</v>
      </c>
      <c r="M63" s="26" t="s">
        <v>44</v>
      </c>
      <c r="N63" s="6"/>
      <c r="O63" s="27" t="s">
        <v>44</v>
      </c>
      <c r="P63" s="7"/>
      <c r="Q63" s="8"/>
      <c r="R63" s="4" t="n">
        <f aca="false">((G63/G64+G63/1200+((1+G64/1200)^(-119))*(1-G63/G64)))</f>
        <v>1.00717766677758</v>
      </c>
      <c r="S63" s="4" t="n">
        <f aca="false">S62*R62*E62/E63</f>
        <v>1.47906719390125</v>
      </c>
      <c r="T63" s="10" t="e">
        <f aca="false">(($J183/$J63)^(1/10)-1)</f>
        <v>#DIV/0!</v>
      </c>
      <c r="U63" s="10" t="n">
        <f aca="false">(($S183/$S63)^(1/10)-1)</f>
        <v>0.0877254448287124</v>
      </c>
      <c r="V63" s="10" t="e">
        <f aca="false">T63-U63</f>
        <v>#DIV/0!</v>
      </c>
      <c r="W63" s="10"/>
      <c r="X63" s="11"/>
      <c r="Y63" s="28"/>
    </row>
    <row r="64" customFormat="false" ht="14.65" hidden="false" customHeight="false" outlineLevel="0" collapsed="false">
      <c r="A64" s="1" t="n">
        <v>1875.08</v>
      </c>
      <c r="B64" s="2" t="n">
        <v>4.41</v>
      </c>
      <c r="C64" s="3" t="n">
        <v>0.31</v>
      </c>
      <c r="D64" s="2" t="n">
        <v>0.3933</v>
      </c>
      <c r="E64" s="2" t="n">
        <v>11.22715537</v>
      </c>
      <c r="F64" s="3" t="n">
        <f aca="false">F63+1/12</f>
        <v>1875.625</v>
      </c>
      <c r="G64" s="4" t="n">
        <f aca="false">G57*5/12+G69*7/12</f>
        <v>4.79</v>
      </c>
      <c r="H64" s="3" t="n">
        <f aca="false">B64*$E$1862/E64</f>
        <v>0</v>
      </c>
      <c r="I64" s="3" t="n">
        <f aca="false">C64*$E$1862/E64</f>
        <v>0</v>
      </c>
      <c r="J64" s="5" t="e">
        <f aca="false">J63*((H64+(I64/12))/H63)</f>
        <v>#DIV/0!</v>
      </c>
      <c r="K64" s="3" t="n">
        <f aca="false">D64*$E$1862/E64</f>
        <v>0</v>
      </c>
      <c r="L64" s="5" t="e">
        <f aca="false">K64*(J64/H64)</f>
        <v>#DIV/0!</v>
      </c>
      <c r="M64" s="26" t="s">
        <v>44</v>
      </c>
      <c r="N64" s="6"/>
      <c r="O64" s="27" t="s">
        <v>44</v>
      </c>
      <c r="P64" s="7"/>
      <c r="Q64" s="8"/>
      <c r="R64" s="4" t="n">
        <f aca="false">((G64/G65+G64/1200+((1+G65/1200)^(-119))*(1-G64/G65)))</f>
        <v>1.00715013095338</v>
      </c>
      <c r="S64" s="4" t="n">
        <f aca="false">S63*R63*E63/E64</f>
        <v>1.47706711442419</v>
      </c>
      <c r="T64" s="10" t="e">
        <f aca="false">(($J184/$J64)^(1/10)-1)</f>
        <v>#DIV/0!</v>
      </c>
      <c r="U64" s="10" t="n">
        <f aca="false">(($S184/$S64)^(1/10)-1)</f>
        <v>0.0882983621547966</v>
      </c>
      <c r="V64" s="10" t="e">
        <f aca="false">T64-U64</f>
        <v>#DIV/0!</v>
      </c>
      <c r="W64" s="10"/>
      <c r="X64" s="11"/>
      <c r="Y64" s="28"/>
    </row>
    <row r="65" customFormat="false" ht="14.65" hidden="false" customHeight="false" outlineLevel="0" collapsed="false">
      <c r="A65" s="1" t="n">
        <v>1875.09</v>
      </c>
      <c r="B65" s="2" t="n">
        <v>4.37</v>
      </c>
      <c r="C65" s="3" t="n">
        <v>0.3075</v>
      </c>
      <c r="D65" s="2" t="n">
        <v>0.385</v>
      </c>
      <c r="E65" s="2" t="n">
        <v>11.13207107</v>
      </c>
      <c r="F65" s="3" t="n">
        <f aca="false">F64+1/12</f>
        <v>1875.70833333333</v>
      </c>
      <c r="G65" s="4" t="n">
        <f aca="false">G57*4/12+G69*8/12</f>
        <v>4.75</v>
      </c>
      <c r="H65" s="3" t="n">
        <f aca="false">B65*$E$1862/E65</f>
        <v>0</v>
      </c>
      <c r="I65" s="3" t="n">
        <f aca="false">C65*$E$1862/E65</f>
        <v>0</v>
      </c>
      <c r="J65" s="5" t="e">
        <f aca="false">J64*((H65+(I65/12))/H64)</f>
        <v>#DIV/0!</v>
      </c>
      <c r="K65" s="3" t="n">
        <f aca="false">D65*$E$1862/E65</f>
        <v>0</v>
      </c>
      <c r="L65" s="5" t="e">
        <f aca="false">K65*(J65/H65)</f>
        <v>#DIV/0!</v>
      </c>
      <c r="M65" s="26" t="s">
        <v>44</v>
      </c>
      <c r="N65" s="6"/>
      <c r="O65" s="27" t="s">
        <v>44</v>
      </c>
      <c r="P65" s="7"/>
      <c r="Q65" s="8"/>
      <c r="R65" s="4" t="n">
        <f aca="false">((G65/G66+G65/1200+((1+G66/1200)^(-119))*(1-G65/G66)))</f>
        <v>1.00712261005443</v>
      </c>
      <c r="S65" s="4" t="n">
        <f aca="false">S64*R64*E64/E65</f>
        <v>1.50033487707413</v>
      </c>
      <c r="T65" s="10" t="e">
        <f aca="false">(($J185/$J65)^(1/10)-1)</f>
        <v>#DIV/0!</v>
      </c>
      <c r="U65" s="10" t="n">
        <f aca="false">(($S185/$S65)^(1/10)-1)</f>
        <v>0.0883254073668409</v>
      </c>
      <c r="V65" s="10" t="e">
        <f aca="false">T65-U65</f>
        <v>#DIV/0!</v>
      </c>
      <c r="W65" s="10"/>
      <c r="X65" s="11"/>
      <c r="Y65" s="28"/>
    </row>
    <row r="66" customFormat="false" ht="14.65" hidden="false" customHeight="false" outlineLevel="0" collapsed="false">
      <c r="A66" s="1" t="n">
        <v>1875.1</v>
      </c>
      <c r="B66" s="2" t="n">
        <v>4.3</v>
      </c>
      <c r="C66" s="3" t="n">
        <v>0.305</v>
      </c>
      <c r="D66" s="2" t="n">
        <v>0.3767</v>
      </c>
      <c r="E66" s="2" t="n">
        <v>11.13207107</v>
      </c>
      <c r="F66" s="3" t="n">
        <f aca="false">F65+1/12</f>
        <v>1875.79166666666</v>
      </c>
      <c r="G66" s="4" t="n">
        <f aca="false">G57*3/12+G69*9/12</f>
        <v>4.71</v>
      </c>
      <c r="H66" s="3" t="n">
        <f aca="false">B66*$E$1862/E66</f>
        <v>0</v>
      </c>
      <c r="I66" s="3" t="n">
        <f aca="false">C66*$E$1862/E66</f>
        <v>0</v>
      </c>
      <c r="J66" s="5" t="e">
        <f aca="false">J65*((H66+(I66/12))/H65)</f>
        <v>#DIV/0!</v>
      </c>
      <c r="K66" s="3" t="n">
        <f aca="false">D66*$E$1862/E66</f>
        <v>0</v>
      </c>
      <c r="L66" s="5" t="e">
        <f aca="false">K66*(J66/H66)</f>
        <v>#DIV/0!</v>
      </c>
      <c r="M66" s="26" t="s">
        <v>44</v>
      </c>
      <c r="N66" s="6"/>
      <c r="O66" s="27" t="s">
        <v>44</v>
      </c>
      <c r="P66" s="7"/>
      <c r="Q66" s="8"/>
      <c r="R66" s="4" t="n">
        <f aca="false">((G66/G67+G66/1200+((1+G67/1200)^(-119))*(1-G66/G67)))</f>
        <v>1.00709510412502</v>
      </c>
      <c r="S66" s="4" t="n">
        <f aca="false">S65*R65*E65/E66</f>
        <v>1.51102117735459</v>
      </c>
      <c r="T66" s="10" t="e">
        <f aca="false">(($J186/$J66)^(1/10)-1)</f>
        <v>#DIV/0!</v>
      </c>
      <c r="U66" s="10" t="n">
        <f aca="false">(($S186/$S66)^(1/10)-1)</f>
        <v>0.0879767277365813</v>
      </c>
      <c r="V66" s="10" t="e">
        <f aca="false">T66-U66</f>
        <v>#DIV/0!</v>
      </c>
      <c r="W66" s="10"/>
      <c r="X66" s="11"/>
      <c r="Y66" s="28"/>
    </row>
    <row r="67" customFormat="false" ht="14.65" hidden="false" customHeight="false" outlineLevel="0" collapsed="false">
      <c r="A67" s="1" t="n">
        <v>1875.11</v>
      </c>
      <c r="B67" s="2" t="n">
        <v>4.37</v>
      </c>
      <c r="C67" s="3" t="n">
        <v>0.3025</v>
      </c>
      <c r="D67" s="2" t="n">
        <v>0.3683</v>
      </c>
      <c r="E67" s="2" t="n">
        <v>11.03690579</v>
      </c>
      <c r="F67" s="3" t="n">
        <f aca="false">F66+1/12</f>
        <v>1875.875</v>
      </c>
      <c r="G67" s="4" t="n">
        <f aca="false">G57*2/12+G69*10/12</f>
        <v>4.67</v>
      </c>
      <c r="H67" s="3" t="n">
        <f aca="false">B67*$E$1862/E67</f>
        <v>0</v>
      </c>
      <c r="I67" s="3" t="n">
        <f aca="false">C67*$E$1862/E67</f>
        <v>0</v>
      </c>
      <c r="J67" s="5" t="e">
        <f aca="false">J66*((H67+(I67/12))/H66)</f>
        <v>#DIV/0!</v>
      </c>
      <c r="K67" s="3" t="n">
        <f aca="false">D67*$E$1862/E67</f>
        <v>0</v>
      </c>
      <c r="L67" s="5" t="e">
        <f aca="false">K67*(J67/H67)</f>
        <v>#DIV/0!</v>
      </c>
      <c r="M67" s="26" t="s">
        <v>44</v>
      </c>
      <c r="N67" s="6"/>
      <c r="O67" s="27" t="s">
        <v>44</v>
      </c>
      <c r="P67" s="7"/>
      <c r="Q67" s="8"/>
      <c r="R67" s="4" t="n">
        <f aca="false">((G67/G68+G67/1200+((1+G68/1200)^(-119))*(1-G67/G68)))</f>
        <v>1.00706761320961</v>
      </c>
      <c r="S67" s="4" t="n">
        <f aca="false">S66*R66*E66/E67</f>
        <v>1.53486318990603</v>
      </c>
      <c r="T67" s="10" t="e">
        <f aca="false">(($J187/$J67)^(1/10)-1)</f>
        <v>#DIV/0!</v>
      </c>
      <c r="U67" s="10" t="n">
        <f aca="false">(($S187/$S67)^(1/10)-1)</f>
        <v>0.0853960787434624</v>
      </c>
      <c r="V67" s="10" t="e">
        <f aca="false">T67-U67</f>
        <v>#DIV/0!</v>
      </c>
      <c r="W67" s="10"/>
      <c r="X67" s="11"/>
      <c r="Y67" s="28"/>
    </row>
    <row r="68" customFormat="false" ht="14.65" hidden="false" customHeight="false" outlineLevel="0" collapsed="false">
      <c r="A68" s="1" t="n">
        <v>1875.12</v>
      </c>
      <c r="B68" s="2" t="n">
        <v>4.37</v>
      </c>
      <c r="C68" s="3" t="n">
        <v>0.3</v>
      </c>
      <c r="D68" s="2" t="n">
        <v>0.36</v>
      </c>
      <c r="E68" s="2" t="n">
        <v>10.9417405</v>
      </c>
      <c r="F68" s="3" t="n">
        <f aca="false">F67+1/12</f>
        <v>1875.95833333333</v>
      </c>
      <c r="G68" s="4" t="n">
        <f aca="false">G57*1/12+G69*11/12</f>
        <v>4.63</v>
      </c>
      <c r="H68" s="3" t="n">
        <f aca="false">B68*$E$1862/E68</f>
        <v>0</v>
      </c>
      <c r="I68" s="3" t="n">
        <f aca="false">C68*$E$1862/E68</f>
        <v>0</v>
      </c>
      <c r="J68" s="5" t="e">
        <f aca="false">J67*((H68+(I68/12))/H67)</f>
        <v>#DIV/0!</v>
      </c>
      <c r="K68" s="3" t="n">
        <f aca="false">D68*$E$1862/E68</f>
        <v>0</v>
      </c>
      <c r="L68" s="5" t="e">
        <f aca="false">K68*(J68/H68)</f>
        <v>#DIV/0!</v>
      </c>
      <c r="M68" s="26" t="s">
        <v>44</v>
      </c>
      <c r="N68" s="6"/>
      <c r="O68" s="27" t="s">
        <v>44</v>
      </c>
      <c r="P68" s="7"/>
      <c r="Q68" s="8"/>
      <c r="R68" s="4" t="n">
        <f aca="false">((G68/G69+G68/1200+((1+G69/1200)^(-119))*(1-G68/G69)))</f>
        <v>1.00704013735281</v>
      </c>
      <c r="S68" s="4" t="n">
        <f aca="false">S67*R67*E67/E68</f>
        <v>1.55915476041404</v>
      </c>
      <c r="T68" s="10" t="e">
        <f aca="false">(($J188/$J68)^(1/10)-1)</f>
        <v>#DIV/0!</v>
      </c>
      <c r="U68" s="10" t="n">
        <f aca="false">(($S188/$S68)^(1/10)-1)</f>
        <v>0.081565062593568</v>
      </c>
      <c r="V68" s="10" t="e">
        <f aca="false">T68-U68</f>
        <v>#DIV/0!</v>
      </c>
      <c r="W68" s="10"/>
      <c r="X68" s="11"/>
      <c r="Y68" s="28"/>
    </row>
    <row r="69" customFormat="false" ht="14.65" hidden="false" customHeight="false" outlineLevel="0" collapsed="false">
      <c r="A69" s="1" t="n">
        <v>1876.01</v>
      </c>
      <c r="B69" s="2" t="n">
        <v>4.46</v>
      </c>
      <c r="C69" s="3" t="n">
        <v>0.3</v>
      </c>
      <c r="D69" s="2" t="n">
        <v>0.3533</v>
      </c>
      <c r="E69" s="2" t="n">
        <v>10.84657521</v>
      </c>
      <c r="F69" s="3" t="n">
        <f aca="false">F68+1/12</f>
        <v>1876.04166666666</v>
      </c>
      <c r="G69" s="4" t="n">
        <v>4.59</v>
      </c>
      <c r="H69" s="3" t="n">
        <f aca="false">B69*$E$1862/E69</f>
        <v>0</v>
      </c>
      <c r="I69" s="3" t="n">
        <f aca="false">C69*$E$1862/E69</f>
        <v>0</v>
      </c>
      <c r="J69" s="5" t="e">
        <f aca="false">J68*((H69+(I69/12))/H68)</f>
        <v>#DIV/0!</v>
      </c>
      <c r="K69" s="3" t="n">
        <f aca="false">D69*$E$1862/E69</f>
        <v>0</v>
      </c>
      <c r="L69" s="5" t="e">
        <f aca="false">K69*(J69/H69)</f>
        <v>#DIV/0!</v>
      </c>
      <c r="M69" s="26" t="s">
        <v>44</v>
      </c>
      <c r="N69" s="6"/>
      <c r="O69" s="27" t="s">
        <v>44</v>
      </c>
      <c r="P69" s="7"/>
      <c r="Q69" s="8"/>
      <c r="R69" s="4" t="n">
        <f aca="false">((G69/G70+G69/1200+((1+G70/1200)^(-119))*(1-G69/G70)))</f>
        <v>1.00475352529383</v>
      </c>
      <c r="S69" s="4" t="n">
        <f aca="false">S68*R68*E68/E69</f>
        <v>1.58390738648618</v>
      </c>
      <c r="T69" s="10" t="e">
        <f aca="false">(($J189/$J69)^(1/10)-1)</f>
        <v>#DIV/0!</v>
      </c>
      <c r="U69" s="10" t="n">
        <f aca="false">(($S189/$S69)^(1/10)-1)</f>
        <v>0.0828249702169059</v>
      </c>
      <c r="V69" s="10" t="e">
        <f aca="false">T69-U69</f>
        <v>#DIV/0!</v>
      </c>
      <c r="W69" s="10"/>
      <c r="X69" s="11"/>
      <c r="Y69" s="28"/>
    </row>
    <row r="70" customFormat="false" ht="14.65" hidden="false" customHeight="false" outlineLevel="0" collapsed="false">
      <c r="A70" s="1" t="n">
        <v>1876.02</v>
      </c>
      <c r="B70" s="2" t="n">
        <v>4.52</v>
      </c>
      <c r="C70" s="3" t="n">
        <v>0.3</v>
      </c>
      <c r="D70" s="2" t="n">
        <v>0.3467</v>
      </c>
      <c r="E70" s="2" t="n">
        <v>10.84657521</v>
      </c>
      <c r="F70" s="3" t="n">
        <f aca="false">F69+1/12</f>
        <v>1876.125</v>
      </c>
      <c r="G70" s="4" t="n">
        <f aca="false">G69*11/12+G81*1/12</f>
        <v>4.57833333333333</v>
      </c>
      <c r="H70" s="3" t="n">
        <f aca="false">B70*$E$1862/E70</f>
        <v>0</v>
      </c>
      <c r="I70" s="3" t="n">
        <f aca="false">C70*$E$1862/E70</f>
        <v>0</v>
      </c>
      <c r="J70" s="5" t="e">
        <f aca="false">J69*((H70+(I70/12))/H69)</f>
        <v>#DIV/0!</v>
      </c>
      <c r="K70" s="3" t="n">
        <f aca="false">D70*$E$1862/E70</f>
        <v>0</v>
      </c>
      <c r="L70" s="5" t="e">
        <f aca="false">K70*(J70/H70)</f>
        <v>#DIV/0!</v>
      </c>
      <c r="M70" s="26" t="s">
        <v>44</v>
      </c>
      <c r="N70" s="6"/>
      <c r="O70" s="27" t="s">
        <v>44</v>
      </c>
      <c r="P70" s="7"/>
      <c r="Q70" s="8"/>
      <c r="R70" s="4" t="n">
        <f aca="false">((G70/G71+G70/1200+((1+G71/1200)^(-119))*(1-G70/G71)))</f>
        <v>1.00474430256816</v>
      </c>
      <c r="S70" s="4" t="n">
        <f aca="false">S69*R69*E69/E70</f>
        <v>1.59143653031092</v>
      </c>
      <c r="T70" s="10" t="e">
        <f aca="false">(($J190/$J70)^(1/10)-1)</f>
        <v>#DIV/0!</v>
      </c>
      <c r="U70" s="10" t="n">
        <f aca="false">(($S190/$S70)^(1/10)-1)</f>
        <v>0.0825015431114164</v>
      </c>
      <c r="V70" s="10" t="e">
        <f aca="false">T70-U70</f>
        <v>#DIV/0!</v>
      </c>
      <c r="W70" s="10"/>
      <c r="X70" s="11"/>
      <c r="Y70" s="28"/>
    </row>
    <row r="71" customFormat="false" ht="14.65" hidden="false" customHeight="false" outlineLevel="0" collapsed="false">
      <c r="A71" s="1" t="n">
        <v>1876.03</v>
      </c>
      <c r="B71" s="2" t="n">
        <v>4.51</v>
      </c>
      <c r="C71" s="3" t="n">
        <v>0.3</v>
      </c>
      <c r="D71" s="2" t="n">
        <v>0.34</v>
      </c>
      <c r="E71" s="2" t="n">
        <v>10.84657521</v>
      </c>
      <c r="F71" s="3" t="n">
        <f aca="false">F70+1/12</f>
        <v>1876.20833333333</v>
      </c>
      <c r="G71" s="4" t="n">
        <f aca="false">G69*10/12+G81*2/12</f>
        <v>4.56666666666667</v>
      </c>
      <c r="H71" s="3" t="n">
        <f aca="false">B71*$E$1862/E71</f>
        <v>0</v>
      </c>
      <c r="I71" s="3" t="n">
        <f aca="false">C71*$E$1862/E71</f>
        <v>0</v>
      </c>
      <c r="J71" s="5" t="e">
        <f aca="false">J70*((H71+(I71/12))/H70)</f>
        <v>#DIV/0!</v>
      </c>
      <c r="K71" s="3" t="n">
        <f aca="false">D71*$E$1862/E71</f>
        <v>0</v>
      </c>
      <c r="L71" s="5" t="e">
        <f aca="false">K71*(J71/H71)</f>
        <v>#DIV/0!</v>
      </c>
      <c r="M71" s="26" t="s">
        <v>44</v>
      </c>
      <c r="N71" s="6"/>
      <c r="O71" s="27" t="s">
        <v>44</v>
      </c>
      <c r="P71" s="7"/>
      <c r="Q71" s="8"/>
      <c r="R71" s="4" t="n">
        <f aca="false">((G71/G72+G71/1200+((1+G72/1200)^(-119))*(1-G71/G72)))</f>
        <v>1.00473508021788</v>
      </c>
      <c r="S71" s="4" t="n">
        <f aca="false">S70*R70*E70/E71</f>
        <v>1.59898678672874</v>
      </c>
      <c r="T71" s="10" t="e">
        <f aca="false">(($J191/$J71)^(1/10)-1)</f>
        <v>#DIV/0!</v>
      </c>
      <c r="U71" s="10" t="n">
        <f aca="false">(($S191/$S71)^(1/10)-1)</f>
        <v>0.0834771509396248</v>
      </c>
      <c r="V71" s="10" t="e">
        <f aca="false">T71-U71</f>
        <v>#DIV/0!</v>
      </c>
      <c r="W71" s="10"/>
      <c r="X71" s="11"/>
      <c r="Y71" s="28"/>
    </row>
    <row r="72" customFormat="false" ht="14.65" hidden="false" customHeight="false" outlineLevel="0" collapsed="false">
      <c r="A72" s="1" t="n">
        <v>1876.04</v>
      </c>
      <c r="B72" s="2" t="n">
        <v>4.34</v>
      </c>
      <c r="C72" s="3" t="n">
        <v>0.3</v>
      </c>
      <c r="D72" s="2" t="n">
        <v>0.3333</v>
      </c>
      <c r="E72" s="2" t="n">
        <v>10.75149091</v>
      </c>
      <c r="F72" s="3" t="n">
        <f aca="false">F71+1/12</f>
        <v>1876.29166666666</v>
      </c>
      <c r="G72" s="4" t="n">
        <f aca="false">G69*9/12+G81*3/12</f>
        <v>4.555</v>
      </c>
      <c r="H72" s="3" t="n">
        <f aca="false">B72*$E$1862/E72</f>
        <v>0</v>
      </c>
      <c r="I72" s="3" t="n">
        <f aca="false">C72*$E$1862/E72</f>
        <v>0</v>
      </c>
      <c r="J72" s="5" t="e">
        <f aca="false">J71*((H72+(I72/12))/H71)</f>
        <v>#DIV/0!</v>
      </c>
      <c r="K72" s="3" t="n">
        <f aca="false">D72*$E$1862/E72</f>
        <v>0</v>
      </c>
      <c r="L72" s="5" t="e">
        <f aca="false">K72*(J72/H72)</f>
        <v>#DIV/0!</v>
      </c>
      <c r="M72" s="26" t="s">
        <v>44</v>
      </c>
      <c r="N72" s="6"/>
      <c r="O72" s="27" t="s">
        <v>44</v>
      </c>
      <c r="P72" s="7"/>
      <c r="Q72" s="8"/>
      <c r="R72" s="4" t="n">
        <f aca="false">((G72/G73+G72/1200+((1+G73/1200)^(-119))*(1-G72/G73)))</f>
        <v>1.00472585824331</v>
      </c>
      <c r="S72" s="4" t="n">
        <f aca="false">S71*R71*E71/E72</f>
        <v>1.62076623566189</v>
      </c>
      <c r="T72" s="10" t="e">
        <f aca="false">(($J192/$J72)^(1/10)-1)</f>
        <v>#DIV/0!</v>
      </c>
      <c r="U72" s="10" t="n">
        <f aca="false">(($S192/$S72)^(1/10)-1)</f>
        <v>0.0835172308588839</v>
      </c>
      <c r="V72" s="10" t="e">
        <f aca="false">T72-U72</f>
        <v>#DIV/0!</v>
      </c>
      <c r="W72" s="10"/>
      <c r="X72" s="11"/>
      <c r="Y72" s="28"/>
    </row>
    <row r="73" customFormat="false" ht="14.65" hidden="false" customHeight="false" outlineLevel="0" collapsed="false">
      <c r="A73" s="1" t="n">
        <v>1876.05</v>
      </c>
      <c r="B73" s="2" t="n">
        <v>4.18</v>
      </c>
      <c r="C73" s="3" t="n">
        <v>0.3</v>
      </c>
      <c r="D73" s="2" t="n">
        <v>0.3267</v>
      </c>
      <c r="E73" s="2" t="n">
        <v>10.37091074</v>
      </c>
      <c r="F73" s="3" t="n">
        <f aca="false">F72+1/12</f>
        <v>1876.375</v>
      </c>
      <c r="G73" s="4" t="n">
        <f aca="false">G69*8/12+G81*4/12</f>
        <v>4.54333333333333</v>
      </c>
      <c r="H73" s="3" t="n">
        <f aca="false">B73*$E$1862/E73</f>
        <v>0</v>
      </c>
      <c r="I73" s="3" t="n">
        <f aca="false">C73*$E$1862/E73</f>
        <v>0</v>
      </c>
      <c r="J73" s="5" t="e">
        <f aca="false">J72*((H73+(I73/12))/H72)</f>
        <v>#DIV/0!</v>
      </c>
      <c r="K73" s="3" t="n">
        <f aca="false">D73*$E$1862/E73</f>
        <v>0</v>
      </c>
      <c r="L73" s="5" t="e">
        <f aca="false">K73*(J73/H73)</f>
        <v>#DIV/0!</v>
      </c>
      <c r="M73" s="26" t="s">
        <v>44</v>
      </c>
      <c r="N73" s="6"/>
      <c r="O73" s="27" t="s">
        <v>44</v>
      </c>
      <c r="P73" s="7"/>
      <c r="Q73" s="8"/>
      <c r="R73" s="4" t="n">
        <f aca="false">((G73/G74+G73/1200+((1+G74/1200)^(-119))*(1-G73/G74)))</f>
        <v>1.00471663664479</v>
      </c>
      <c r="S73" s="4" t="n">
        <f aca="false">S72*R72*E72/E73</f>
        <v>1.68818390755481</v>
      </c>
      <c r="T73" s="10" t="e">
        <f aca="false">(($J193/$J73)^(1/10)-1)</f>
        <v>#DIV/0!</v>
      </c>
      <c r="U73" s="10" t="n">
        <f aca="false">(($S193/$S73)^(1/10)-1)</f>
        <v>0.0819717346779147</v>
      </c>
      <c r="V73" s="10" t="e">
        <f aca="false">T73-U73</f>
        <v>#DIV/0!</v>
      </c>
      <c r="W73" s="10"/>
      <c r="X73" s="11"/>
      <c r="Y73" s="28"/>
    </row>
    <row r="74" customFormat="false" ht="14.65" hidden="false" customHeight="false" outlineLevel="0" collapsed="false">
      <c r="A74" s="1" t="n">
        <v>1876.06</v>
      </c>
      <c r="B74" s="2" t="n">
        <v>4.15</v>
      </c>
      <c r="C74" s="3" t="n">
        <v>0.3</v>
      </c>
      <c r="D74" s="2" t="n">
        <v>0.32</v>
      </c>
      <c r="E74" s="2" t="n">
        <v>10.08541488</v>
      </c>
      <c r="F74" s="3" t="n">
        <f aca="false">F73+1/12</f>
        <v>1876.45833333333</v>
      </c>
      <c r="G74" s="4" t="n">
        <f aca="false">G69*7/12+G81*5/12</f>
        <v>4.53166666666667</v>
      </c>
      <c r="H74" s="3" t="n">
        <f aca="false">B74*$E$1862/E74</f>
        <v>0</v>
      </c>
      <c r="I74" s="3" t="n">
        <f aca="false">C74*$E$1862/E74</f>
        <v>0</v>
      </c>
      <c r="J74" s="5" t="e">
        <f aca="false">J73*((H74+(I74/12))/H73)</f>
        <v>#DIV/0!</v>
      </c>
      <c r="K74" s="3" t="n">
        <f aca="false">D74*$E$1862/E74</f>
        <v>0</v>
      </c>
      <c r="L74" s="5" t="e">
        <f aca="false">K74*(J74/H74)</f>
        <v>#DIV/0!</v>
      </c>
      <c r="M74" s="26" t="s">
        <v>44</v>
      </c>
      <c r="N74" s="6"/>
      <c r="O74" s="27" t="s">
        <v>44</v>
      </c>
      <c r="P74" s="7"/>
      <c r="Q74" s="8"/>
      <c r="R74" s="4" t="n">
        <f aca="false">((G74/G75+G74/1200+((1+G75/1200)^(-119))*(1-G74/G75)))</f>
        <v>1.00470741542264</v>
      </c>
      <c r="S74" s="4" t="n">
        <f aca="false">S73*R73*E73/E74</f>
        <v>1.74416062436824</v>
      </c>
      <c r="T74" s="10" t="e">
        <f aca="false">(($J194/$J74)^(1/10)-1)</f>
        <v>#DIV/0!</v>
      </c>
      <c r="U74" s="10" t="n">
        <f aca="false">(($S194/$S74)^(1/10)-1)</f>
        <v>0.0799998176030119</v>
      </c>
      <c r="V74" s="10" t="e">
        <f aca="false">T74-U74</f>
        <v>#DIV/0!</v>
      </c>
      <c r="W74" s="10"/>
      <c r="X74" s="11"/>
      <c r="Y74" s="28"/>
    </row>
    <row r="75" customFormat="false" ht="14.65" hidden="false" customHeight="false" outlineLevel="0" collapsed="false">
      <c r="A75" s="1" t="n">
        <v>1876.07</v>
      </c>
      <c r="B75" s="2" t="n">
        <v>4.1</v>
      </c>
      <c r="C75" s="3" t="n">
        <v>0.3</v>
      </c>
      <c r="D75" s="2" t="n">
        <v>0.3133</v>
      </c>
      <c r="E75" s="2" t="n">
        <v>10.08541488</v>
      </c>
      <c r="F75" s="3" t="n">
        <f aca="false">F74+1/12</f>
        <v>1876.54166666666</v>
      </c>
      <c r="G75" s="4" t="n">
        <f aca="false">G69*6/12+G81*6/12</f>
        <v>4.52</v>
      </c>
      <c r="H75" s="3" t="n">
        <f aca="false">B75*$E$1862/E75</f>
        <v>0</v>
      </c>
      <c r="I75" s="3" t="n">
        <f aca="false">C75*$E$1862/E75</f>
        <v>0</v>
      </c>
      <c r="J75" s="5" t="e">
        <f aca="false">J74*((H75+(I75/12))/H74)</f>
        <v>#DIV/0!</v>
      </c>
      <c r="K75" s="3" t="n">
        <f aca="false">D75*$E$1862/E75</f>
        <v>0</v>
      </c>
      <c r="L75" s="5" t="e">
        <f aca="false">K75*(J75/H75)</f>
        <v>#DIV/0!</v>
      </c>
      <c r="M75" s="26" t="s">
        <v>44</v>
      </c>
      <c r="N75" s="6"/>
      <c r="O75" s="27" t="s">
        <v>44</v>
      </c>
      <c r="P75" s="7"/>
      <c r="Q75" s="8"/>
      <c r="R75" s="4" t="n">
        <f aca="false">((G75/G76+G75/1200+((1+G76/1200)^(-119))*(1-G75/G76)))</f>
        <v>1.00469819457718</v>
      </c>
      <c r="S75" s="4" t="n">
        <f aca="false">S74*R74*E74/E75</f>
        <v>1.75237111299095</v>
      </c>
      <c r="T75" s="10" t="e">
        <f aca="false">(($J195/$J75)^(1/10)-1)</f>
        <v>#DIV/0!</v>
      </c>
      <c r="U75" s="10" t="n">
        <f aca="false">(($S195/$S75)^(1/10)-1)</f>
        <v>0.0783308239463563</v>
      </c>
      <c r="V75" s="10" t="e">
        <f aca="false">T75-U75</f>
        <v>#DIV/0!</v>
      </c>
      <c r="W75" s="10"/>
      <c r="X75" s="11"/>
      <c r="Y75" s="28"/>
    </row>
    <row r="76" customFormat="false" ht="14.65" hidden="false" customHeight="false" outlineLevel="0" collapsed="false">
      <c r="A76" s="1" t="n">
        <v>1876.08</v>
      </c>
      <c r="B76" s="2" t="n">
        <v>3.93</v>
      </c>
      <c r="C76" s="3" t="n">
        <v>0.3</v>
      </c>
      <c r="D76" s="2" t="n">
        <v>0.3067</v>
      </c>
      <c r="E76" s="2" t="n">
        <v>10.18058017</v>
      </c>
      <c r="F76" s="3" t="n">
        <f aca="false">F75+1/12</f>
        <v>1876.625</v>
      </c>
      <c r="G76" s="4" t="n">
        <f aca="false">G69*5/12+G81*7/12</f>
        <v>4.50833333333333</v>
      </c>
      <c r="H76" s="3" t="n">
        <f aca="false">B76*$E$1862/E76</f>
        <v>0</v>
      </c>
      <c r="I76" s="3" t="n">
        <f aca="false">C76*$E$1862/E76</f>
        <v>0</v>
      </c>
      <c r="J76" s="5" t="e">
        <f aca="false">J75*((H76+(I76/12))/H75)</f>
        <v>#DIV/0!</v>
      </c>
      <c r="K76" s="3" t="n">
        <f aca="false">D76*$E$1862/E76</f>
        <v>0</v>
      </c>
      <c r="L76" s="5" t="e">
        <f aca="false">K76*(J76/H76)</f>
        <v>#DIV/0!</v>
      </c>
      <c r="M76" s="26" t="s">
        <v>44</v>
      </c>
      <c r="N76" s="6"/>
      <c r="O76" s="27" t="s">
        <v>44</v>
      </c>
      <c r="P76" s="7"/>
      <c r="Q76" s="8"/>
      <c r="R76" s="4" t="n">
        <f aca="false">((G76/G77+G76/1200+((1+G77/1200)^(-119))*(1-G76/G77)))</f>
        <v>1.00468897410874</v>
      </c>
      <c r="S76" s="4" t="n">
        <f aca="false">S75*R75*E75/E76</f>
        <v>1.74414644601554</v>
      </c>
      <c r="T76" s="10" t="e">
        <f aca="false">(($J196/$J76)^(1/10)-1)</f>
        <v>#DIV/0!</v>
      </c>
      <c r="U76" s="10" t="n">
        <f aca="false">(($S196/$S76)^(1/10)-1)</f>
        <v>0.0776951850706702</v>
      </c>
      <c r="V76" s="10" t="e">
        <f aca="false">T76-U76</f>
        <v>#DIV/0!</v>
      </c>
      <c r="W76" s="10"/>
      <c r="X76" s="11"/>
      <c r="Y76" s="28"/>
    </row>
    <row r="77" customFormat="false" ht="14.65" hidden="false" customHeight="false" outlineLevel="0" collapsed="false">
      <c r="A77" s="1" t="n">
        <v>1876.09</v>
      </c>
      <c r="B77" s="2" t="n">
        <v>3.69</v>
      </c>
      <c r="C77" s="3" t="n">
        <v>0.3</v>
      </c>
      <c r="D77" s="2" t="n">
        <v>0.3</v>
      </c>
      <c r="E77" s="2" t="n">
        <v>10.27574545</v>
      </c>
      <c r="F77" s="3" t="n">
        <f aca="false">F76+1/12</f>
        <v>1876.70833333333</v>
      </c>
      <c r="G77" s="4" t="n">
        <f aca="false">G69*4/12+G81*8/12</f>
        <v>4.49666666666667</v>
      </c>
      <c r="H77" s="3" t="n">
        <f aca="false">B77*$E$1862/E77</f>
        <v>0</v>
      </c>
      <c r="I77" s="3" t="n">
        <f aca="false">C77*$E$1862/E77</f>
        <v>0</v>
      </c>
      <c r="J77" s="5" t="e">
        <f aca="false">J76*((H77+(I77/12))/H76)</f>
        <v>#DIV/0!</v>
      </c>
      <c r="K77" s="3" t="n">
        <f aca="false">D77*$E$1862/E77</f>
        <v>0</v>
      </c>
      <c r="L77" s="5" t="e">
        <f aca="false">K77*(J77/H77)</f>
        <v>#DIV/0!</v>
      </c>
      <c r="M77" s="26" t="s">
        <v>44</v>
      </c>
      <c r="N77" s="6"/>
      <c r="O77" s="27" t="s">
        <v>44</v>
      </c>
      <c r="P77" s="7"/>
      <c r="Q77" s="8"/>
      <c r="R77" s="4" t="n">
        <f aca="false">((G77/G78+G77/1200+((1+G78/1200)^(-119))*(1-G77/G78)))</f>
        <v>1.00467975401765</v>
      </c>
      <c r="S77" s="4" t="n">
        <f aca="false">S76*R76*E76/E77</f>
        <v>1.73609615137835</v>
      </c>
      <c r="T77" s="10" t="e">
        <f aca="false">(($J197/$J77)^(1/10)-1)</f>
        <v>#DIV/0!</v>
      </c>
      <c r="U77" s="10" t="n">
        <f aca="false">(($S197/$S77)^(1/10)-1)</f>
        <v>0.0783914207057821</v>
      </c>
      <c r="V77" s="10" t="e">
        <f aca="false">T77-U77</f>
        <v>#DIV/0!</v>
      </c>
      <c r="W77" s="10"/>
      <c r="X77" s="11"/>
      <c r="Y77" s="28"/>
    </row>
    <row r="78" customFormat="false" ht="14.65" hidden="false" customHeight="false" outlineLevel="0" collapsed="false">
      <c r="A78" s="1" t="n">
        <v>1876.1</v>
      </c>
      <c r="B78" s="2" t="n">
        <v>3.67</v>
      </c>
      <c r="C78" s="3" t="n">
        <v>0.3</v>
      </c>
      <c r="D78" s="2" t="n">
        <v>0.2933</v>
      </c>
      <c r="E78" s="2" t="n">
        <v>10.46599504</v>
      </c>
      <c r="F78" s="3" t="n">
        <f aca="false">F77+1/12</f>
        <v>1876.79166666666</v>
      </c>
      <c r="G78" s="4" t="n">
        <f aca="false">G69*3/12+G81*9/12</f>
        <v>4.485</v>
      </c>
      <c r="H78" s="3" t="n">
        <f aca="false">B78*$E$1862/E78</f>
        <v>0</v>
      </c>
      <c r="I78" s="3" t="n">
        <f aca="false">C78*$E$1862/E78</f>
        <v>0</v>
      </c>
      <c r="J78" s="5" t="e">
        <f aca="false">J77*((H78+(I78/12))/H77)</f>
        <v>#DIV/0!</v>
      </c>
      <c r="K78" s="3" t="n">
        <f aca="false">D78*$E$1862/E78</f>
        <v>0</v>
      </c>
      <c r="L78" s="5" t="e">
        <f aca="false">K78*(J78/H78)</f>
        <v>#DIV/0!</v>
      </c>
      <c r="M78" s="26" t="s">
        <v>44</v>
      </c>
      <c r="N78" s="6"/>
      <c r="O78" s="27" t="s">
        <v>44</v>
      </c>
      <c r="P78" s="7"/>
      <c r="Q78" s="8"/>
      <c r="R78" s="4" t="n">
        <f aca="false">((G78/G79+G78/1200+((1+G79/1200)^(-119))*(1-G78/G79)))</f>
        <v>1.00467053430424</v>
      </c>
      <c r="S78" s="4" t="n">
        <f aca="false">S77*R77*E77/E78</f>
        <v>1.71251442255624</v>
      </c>
      <c r="T78" s="10" t="e">
        <f aca="false">(($J198/$J78)^(1/10)-1)</f>
        <v>#DIV/0!</v>
      </c>
      <c r="U78" s="10" t="n">
        <f aca="false">(($S198/$S78)^(1/10)-1)</f>
        <v>0.0800663118999938</v>
      </c>
      <c r="V78" s="10" t="e">
        <f aca="false">T78-U78</f>
        <v>#DIV/0!</v>
      </c>
      <c r="W78" s="10"/>
      <c r="X78" s="11"/>
      <c r="Y78" s="28"/>
    </row>
    <row r="79" customFormat="false" ht="14.65" hidden="false" customHeight="false" outlineLevel="0" collapsed="false">
      <c r="A79" s="1" t="n">
        <v>1876.11</v>
      </c>
      <c r="B79" s="2" t="n">
        <v>3.6</v>
      </c>
      <c r="C79" s="3" t="n">
        <v>0.3</v>
      </c>
      <c r="D79" s="2" t="n">
        <v>0.2867</v>
      </c>
      <c r="E79" s="2" t="n">
        <v>10.56116033</v>
      </c>
      <c r="F79" s="3" t="n">
        <f aca="false">F78+1/12</f>
        <v>1876.87499999999</v>
      </c>
      <c r="G79" s="4" t="n">
        <f aca="false">G69*2/12+G81*10/12</f>
        <v>4.47333333333333</v>
      </c>
      <c r="H79" s="3" t="n">
        <f aca="false">B79*$E$1862/E79</f>
        <v>0</v>
      </c>
      <c r="I79" s="3" t="n">
        <f aca="false">C79*$E$1862/E79</f>
        <v>0</v>
      </c>
      <c r="J79" s="5" t="e">
        <f aca="false">J78*((H79+(I79/12))/H78)</f>
        <v>#DIV/0!</v>
      </c>
      <c r="K79" s="3" t="n">
        <f aca="false">D79*$E$1862/E79</f>
        <v>0</v>
      </c>
      <c r="L79" s="5" t="e">
        <f aca="false">K79*(J79/H79)</f>
        <v>#DIV/0!</v>
      </c>
      <c r="M79" s="26" t="s">
        <v>44</v>
      </c>
      <c r="N79" s="6"/>
      <c r="O79" s="27" t="s">
        <v>44</v>
      </c>
      <c r="P79" s="7"/>
      <c r="Q79" s="8"/>
      <c r="R79" s="4" t="n">
        <f aca="false">((G79/G80+G79/1200+((1+G80/1200)^(-119))*(1-G79/G80)))</f>
        <v>1.00466131496882</v>
      </c>
      <c r="S79" s="4" t="n">
        <f aca="false">S78*R78*E78/E79</f>
        <v>1.70500945522802</v>
      </c>
      <c r="T79" s="10" t="e">
        <f aca="false">(($J199/$J79)^(1/10)-1)</f>
        <v>#DIV/0!</v>
      </c>
      <c r="U79" s="10" t="n">
        <f aca="false">(($S199/$S79)^(1/10)-1)</f>
        <v>0.0807411445388997</v>
      </c>
      <c r="V79" s="10" t="e">
        <f aca="false">T79-U79</f>
        <v>#DIV/0!</v>
      </c>
      <c r="W79" s="10"/>
      <c r="X79" s="11"/>
      <c r="Y79" s="28"/>
    </row>
    <row r="80" customFormat="false" ht="14.65" hidden="false" customHeight="false" outlineLevel="0" collapsed="false">
      <c r="A80" s="1" t="n">
        <v>1876.12</v>
      </c>
      <c r="B80" s="2" t="n">
        <v>3.58</v>
      </c>
      <c r="C80" s="3" t="n">
        <v>0.3</v>
      </c>
      <c r="D80" s="2" t="n">
        <v>0.28</v>
      </c>
      <c r="E80" s="2" t="n">
        <v>10.75149091</v>
      </c>
      <c r="F80" s="3" t="n">
        <f aca="false">F79+1/12</f>
        <v>1876.95833333333</v>
      </c>
      <c r="G80" s="4" t="n">
        <f aca="false">G69*1/12+G81*11/12</f>
        <v>4.46166666666667</v>
      </c>
      <c r="H80" s="3" t="n">
        <f aca="false">B80*$E$1862/E80</f>
        <v>0</v>
      </c>
      <c r="I80" s="3" t="n">
        <f aca="false">C80*$E$1862/E80</f>
        <v>0</v>
      </c>
      <c r="J80" s="5" t="e">
        <f aca="false">J79*((H80+(I80/12))/H79)</f>
        <v>#DIV/0!</v>
      </c>
      <c r="K80" s="3" t="n">
        <f aca="false">D80*$E$1862/E80</f>
        <v>0</v>
      </c>
      <c r="L80" s="5" t="e">
        <f aca="false">K80*(J80/H80)</f>
        <v>#DIV/0!</v>
      </c>
      <c r="M80" s="26" t="s">
        <v>44</v>
      </c>
      <c r="N80" s="6"/>
      <c r="O80" s="27" t="s">
        <v>44</v>
      </c>
      <c r="P80" s="7"/>
      <c r="Q80" s="8"/>
      <c r="R80" s="4" t="n">
        <f aca="false">((G80/G81+G80/1200+((1+G81/1200)^(-119))*(1-G80/G81)))</f>
        <v>1.00465209601174</v>
      </c>
      <c r="S80" s="4" t="n">
        <f aca="false">S79*R79*E79/E80</f>
        <v>1.68263305091903</v>
      </c>
      <c r="T80" s="10" t="e">
        <f aca="false">(($J200/$J80)^(1/10)-1)</f>
        <v>#DIV/0!</v>
      </c>
      <c r="U80" s="10" t="n">
        <f aca="false">(($S200/$S80)^(1/10)-1)</f>
        <v>0.0810443702133368</v>
      </c>
      <c r="V80" s="10" t="e">
        <f aca="false">T80-U80</f>
        <v>#DIV/0!</v>
      </c>
      <c r="W80" s="10"/>
      <c r="X80" s="11"/>
      <c r="Y80" s="28"/>
    </row>
    <row r="81" customFormat="false" ht="14.65" hidden="false" customHeight="false" outlineLevel="0" collapsed="false">
      <c r="A81" s="1" t="n">
        <v>1877.01</v>
      </c>
      <c r="B81" s="2" t="n">
        <v>3.55</v>
      </c>
      <c r="C81" s="3" t="n">
        <v>0.2908</v>
      </c>
      <c r="D81" s="2" t="n">
        <v>0.2817</v>
      </c>
      <c r="E81" s="2" t="n">
        <v>10.9417405</v>
      </c>
      <c r="F81" s="3" t="n">
        <f aca="false">F80+1/12</f>
        <v>1877.04166666666</v>
      </c>
      <c r="G81" s="4" t="n">
        <v>4.45</v>
      </c>
      <c r="H81" s="3" t="n">
        <f aca="false">B81*$E$1862/E81</f>
        <v>0</v>
      </c>
      <c r="I81" s="3" t="n">
        <f aca="false">C81*$E$1862/E81</f>
        <v>0</v>
      </c>
      <c r="J81" s="5" t="e">
        <f aca="false">J80*((H81+(I81/12))/H80)</f>
        <v>#DIV/0!</v>
      </c>
      <c r="K81" s="3" t="n">
        <f aca="false">D81*$E$1862/E81</f>
        <v>0</v>
      </c>
      <c r="L81" s="5" t="e">
        <f aca="false">K81*(J81/H81)</f>
        <v>#DIV/0!</v>
      </c>
      <c r="M81" s="26" t="s">
        <v>44</v>
      </c>
      <c r="N81" s="6"/>
      <c r="O81" s="27" t="s">
        <v>44</v>
      </c>
      <c r="P81" s="7"/>
      <c r="Q81" s="8"/>
      <c r="R81" s="4" t="n">
        <f aca="false">((G81/G82+G81/1200+((1+G82/1200)^(-119))*(1-G81/G82)))</f>
        <v>1.00444253316108</v>
      </c>
      <c r="S81" s="4" t="n">
        <f aca="false">S80*R80*E80/E81</f>
        <v>1.66106792198699</v>
      </c>
      <c r="T81" s="10" t="e">
        <f aca="false">(($J201/$J81)^(1/10)-1)</f>
        <v>#DIV/0!</v>
      </c>
      <c r="U81" s="10" t="n">
        <f aca="false">(($S201/$S81)^(1/10)-1)</f>
        <v>0.0800370700332196</v>
      </c>
      <c r="V81" s="10" t="e">
        <f aca="false">T81-U81</f>
        <v>#DIV/0!</v>
      </c>
      <c r="W81" s="10"/>
      <c r="X81" s="11"/>
      <c r="Y81" s="28"/>
    </row>
    <row r="82" customFormat="false" ht="14.65" hidden="false" customHeight="false" outlineLevel="0" collapsed="false">
      <c r="A82" s="1" t="n">
        <v>1877.02</v>
      </c>
      <c r="B82" s="2" t="n">
        <v>3.34</v>
      </c>
      <c r="C82" s="3" t="n">
        <v>0.2817</v>
      </c>
      <c r="D82" s="2" t="n">
        <v>0.2833</v>
      </c>
      <c r="E82" s="2" t="n">
        <v>10.65632562</v>
      </c>
      <c r="F82" s="3" t="n">
        <f aca="false">F81+1/12</f>
        <v>1877.12499999999</v>
      </c>
      <c r="G82" s="4" t="n">
        <f aca="false">G81*11/12+G93*1/12</f>
        <v>4.44083333333333</v>
      </c>
      <c r="H82" s="3" t="n">
        <f aca="false">B82*$E$1862/E82</f>
        <v>0</v>
      </c>
      <c r="I82" s="3" t="n">
        <f aca="false">C82*$E$1862/E82</f>
        <v>0</v>
      </c>
      <c r="J82" s="5" t="e">
        <f aca="false">J81*((H82+(I82/12))/H81)</f>
        <v>#DIV/0!</v>
      </c>
      <c r="K82" s="3" t="n">
        <f aca="false">D82*$E$1862/E82</f>
        <v>0</v>
      </c>
      <c r="L82" s="5" t="e">
        <f aca="false">K82*(J82/H82)</f>
        <v>#DIV/0!</v>
      </c>
      <c r="M82" s="26" t="s">
        <v>44</v>
      </c>
      <c r="N82" s="6"/>
      <c r="O82" s="27" t="s">
        <v>44</v>
      </c>
      <c r="P82" s="7"/>
      <c r="Q82" s="8"/>
      <c r="R82" s="4" t="n">
        <f aca="false">((G82/G83+G82/1200+((1+G83/1200)^(-119))*(1-G82/G83)))</f>
        <v>1.00443520535389</v>
      </c>
      <c r="S82" s="4" t="n">
        <f aca="false">S81*R81*E81/E82</f>
        <v>1.71313431398715</v>
      </c>
      <c r="T82" s="10" t="e">
        <f aca="false">(($J202/$J82)^(1/10)-1)</f>
        <v>#DIV/0!</v>
      </c>
      <c r="U82" s="10" t="n">
        <f aca="false">(($S202/$S82)^(1/10)-1)</f>
        <v>0.0756382373901012</v>
      </c>
      <c r="V82" s="10" t="e">
        <f aca="false">T82-U82</f>
        <v>#DIV/0!</v>
      </c>
      <c r="W82" s="10"/>
      <c r="X82" s="11"/>
      <c r="Y82" s="28"/>
    </row>
    <row r="83" customFormat="false" ht="14.65" hidden="false" customHeight="false" outlineLevel="0" collapsed="false">
      <c r="A83" s="1" t="n">
        <v>1877.03</v>
      </c>
      <c r="B83" s="2" t="n">
        <v>3.17</v>
      </c>
      <c r="C83" s="3" t="n">
        <v>0.2725</v>
      </c>
      <c r="D83" s="2" t="n">
        <v>0.285</v>
      </c>
      <c r="E83" s="2" t="n">
        <v>10.18058017</v>
      </c>
      <c r="F83" s="3" t="n">
        <f aca="false">F82+1/12</f>
        <v>1877.20833333333</v>
      </c>
      <c r="G83" s="4" t="n">
        <f aca="false">G81*10/12+G93*2/12</f>
        <v>4.43166666666667</v>
      </c>
      <c r="H83" s="3" t="n">
        <f aca="false">B83*$E$1862/E83</f>
        <v>0</v>
      </c>
      <c r="I83" s="3" t="n">
        <f aca="false">C83*$E$1862/E83</f>
        <v>0</v>
      </c>
      <c r="J83" s="5" t="e">
        <f aca="false">J82*((H83+(I83/12))/H82)</f>
        <v>#DIV/0!</v>
      </c>
      <c r="K83" s="3" t="n">
        <f aca="false">D83*$E$1862/E83</f>
        <v>0</v>
      </c>
      <c r="L83" s="5" t="e">
        <f aca="false">K83*(J83/H83)</f>
        <v>#DIV/0!</v>
      </c>
      <c r="M83" s="26" t="s">
        <v>44</v>
      </c>
      <c r="N83" s="6"/>
      <c r="O83" s="27" t="s">
        <v>44</v>
      </c>
      <c r="P83" s="7"/>
      <c r="Q83" s="8"/>
      <c r="R83" s="4" t="n">
        <f aca="false">((G83/G84+G83/1200+((1+G84/1200)^(-119))*(1-G83/G84)))</f>
        <v>1.00442787773061</v>
      </c>
      <c r="S83" s="4" t="n">
        <f aca="false">S82*R82*E82/E83</f>
        <v>1.801143415069</v>
      </c>
      <c r="T83" s="10" t="e">
        <f aca="false">(($J203/$J83)^(1/10)-1)</f>
        <v>#DIV/0!</v>
      </c>
      <c r="U83" s="10" t="n">
        <f aca="false">(($S203/$S83)^(1/10)-1)</f>
        <v>0.0704662460385059</v>
      </c>
      <c r="V83" s="10" t="e">
        <f aca="false">T83-U83</f>
        <v>#DIV/0!</v>
      </c>
      <c r="W83" s="10"/>
      <c r="X83" s="11"/>
      <c r="Y83" s="28"/>
    </row>
    <row r="84" customFormat="false" ht="14.65" hidden="false" customHeight="false" outlineLevel="0" collapsed="false">
      <c r="A84" s="1" t="n">
        <v>1877.04</v>
      </c>
      <c r="B84" s="2" t="n">
        <v>2.94</v>
      </c>
      <c r="C84" s="3" t="n">
        <v>0.2633</v>
      </c>
      <c r="D84" s="2" t="n">
        <v>0.2867</v>
      </c>
      <c r="E84" s="2" t="n">
        <v>10.46599504</v>
      </c>
      <c r="F84" s="3" t="n">
        <f aca="false">F83+1/12</f>
        <v>1877.29166666666</v>
      </c>
      <c r="G84" s="4" t="n">
        <f aca="false">G81*9/12+G93*3/12</f>
        <v>4.4225</v>
      </c>
      <c r="H84" s="3" t="n">
        <f aca="false">B84*$E$1862/E84</f>
        <v>0</v>
      </c>
      <c r="I84" s="3" t="n">
        <f aca="false">C84*$E$1862/E84</f>
        <v>0</v>
      </c>
      <c r="J84" s="5" t="e">
        <f aca="false">J83*((H84+(I84/12))/H83)</f>
        <v>#DIV/0!</v>
      </c>
      <c r="K84" s="3" t="n">
        <f aca="false">D84*$E$1862/E84</f>
        <v>0</v>
      </c>
      <c r="L84" s="5" t="e">
        <f aca="false">K84*(J84/H84)</f>
        <v>#DIV/0!</v>
      </c>
      <c r="M84" s="26" t="s">
        <v>44</v>
      </c>
      <c r="N84" s="6"/>
      <c r="O84" s="27" t="s">
        <v>44</v>
      </c>
      <c r="P84" s="7"/>
      <c r="Q84" s="8"/>
      <c r="R84" s="4" t="n">
        <f aca="false">((G84/G85+G84/1200+((1+G85/1200)^(-119))*(1-G84/G85)))</f>
        <v>1.00442055029138</v>
      </c>
      <c r="S84" s="4" t="n">
        <f aca="false">S83*R83*E83/E84</f>
        <v>1.75978275006458</v>
      </c>
      <c r="T84" s="10" t="e">
        <f aca="false">(($J204/$J84)^(1/10)-1)</f>
        <v>#DIV/0!</v>
      </c>
      <c r="U84" s="10" t="n">
        <f aca="false">(($S204/$S84)^(1/10)-1)</f>
        <v>0.0731608306140485</v>
      </c>
      <c r="V84" s="10" t="e">
        <f aca="false">T84-U84</f>
        <v>#DIV/0!</v>
      </c>
      <c r="W84" s="10"/>
      <c r="X84" s="11"/>
      <c r="Y84" s="28"/>
    </row>
    <row r="85" customFormat="false" ht="14.65" hidden="false" customHeight="false" outlineLevel="0" collapsed="false">
      <c r="A85" s="1" t="n">
        <v>1877.05</v>
      </c>
      <c r="B85" s="2" t="n">
        <v>2.94</v>
      </c>
      <c r="C85" s="3" t="n">
        <v>0.2542</v>
      </c>
      <c r="D85" s="2" t="n">
        <v>0.2883</v>
      </c>
      <c r="E85" s="2" t="n">
        <v>10.65632562</v>
      </c>
      <c r="F85" s="3" t="n">
        <f aca="false">F84+1/12</f>
        <v>1877.37499999999</v>
      </c>
      <c r="G85" s="4" t="n">
        <f aca="false">G81*8/12+G93*4/12</f>
        <v>4.41333333333333</v>
      </c>
      <c r="H85" s="3" t="n">
        <f aca="false">B85*$E$1862/E85</f>
        <v>0</v>
      </c>
      <c r="I85" s="3" t="n">
        <f aca="false">C85*$E$1862/E85</f>
        <v>0</v>
      </c>
      <c r="J85" s="5" t="e">
        <f aca="false">J84*((H85+(I85/12))/H84)</f>
        <v>#DIV/0!</v>
      </c>
      <c r="K85" s="3" t="n">
        <f aca="false">D85*$E$1862/E85</f>
        <v>0</v>
      </c>
      <c r="L85" s="5" t="e">
        <f aca="false">K85*(J85/H85)</f>
        <v>#DIV/0!</v>
      </c>
      <c r="M85" s="26" t="s">
        <v>44</v>
      </c>
      <c r="N85" s="6"/>
      <c r="O85" s="27" t="s">
        <v>44</v>
      </c>
      <c r="P85" s="7"/>
      <c r="Q85" s="8"/>
      <c r="R85" s="4" t="n">
        <f aca="false">((G85/G86+G85/1200+((1+G86/1200)^(-119))*(1-G85/G86)))</f>
        <v>1.00441322303632</v>
      </c>
      <c r="S85" s="4" t="n">
        <f aca="false">S84*R84*E84/E85</f>
        <v>1.73599187442541</v>
      </c>
      <c r="T85" s="10" t="e">
        <f aca="false">(($J205/$J85)^(1/10)-1)</f>
        <v>#DIV/0!</v>
      </c>
      <c r="U85" s="10" t="n">
        <f aca="false">(($S205/$S85)^(1/10)-1)</f>
        <v>0.0748289099685031</v>
      </c>
      <c r="V85" s="10" t="e">
        <f aca="false">T85-U85</f>
        <v>#DIV/0!</v>
      </c>
      <c r="W85" s="10"/>
      <c r="X85" s="11"/>
      <c r="Y85" s="28"/>
    </row>
    <row r="86" customFormat="false" ht="14.65" hidden="false" customHeight="false" outlineLevel="0" collapsed="false">
      <c r="A86" s="1" t="n">
        <v>1877.06</v>
      </c>
      <c r="B86" s="2" t="n">
        <v>2.73</v>
      </c>
      <c r="C86" s="3" t="n">
        <v>0.245</v>
      </c>
      <c r="D86" s="2" t="n">
        <v>0.29</v>
      </c>
      <c r="E86" s="2" t="n">
        <v>10.08541488</v>
      </c>
      <c r="F86" s="3" t="n">
        <f aca="false">F85+1/12</f>
        <v>1877.45833333333</v>
      </c>
      <c r="G86" s="4" t="n">
        <f aca="false">G81*7/12+G93*5/12</f>
        <v>4.40416666666667</v>
      </c>
      <c r="H86" s="3" t="n">
        <f aca="false">B86*$E$1862/E86</f>
        <v>0</v>
      </c>
      <c r="I86" s="3" t="n">
        <f aca="false">C86*$E$1862/E86</f>
        <v>0</v>
      </c>
      <c r="J86" s="5" t="e">
        <f aca="false">J85*((H86+(I86/12))/H85)</f>
        <v>#DIV/0!</v>
      </c>
      <c r="K86" s="3" t="n">
        <f aca="false">D86*$E$1862/E86</f>
        <v>0</v>
      </c>
      <c r="L86" s="5" t="e">
        <f aca="false">K86*(J86/H86)</f>
        <v>#DIV/0!</v>
      </c>
      <c r="M86" s="26" t="s">
        <v>44</v>
      </c>
      <c r="N86" s="6"/>
      <c r="O86" s="27" t="s">
        <v>44</v>
      </c>
      <c r="P86" s="7"/>
      <c r="Q86" s="8"/>
      <c r="R86" s="4" t="n">
        <f aca="false">((G86/G87+G86/1200+((1+G87/1200)^(-119))*(1-G86/G87)))</f>
        <v>1.00440589596555</v>
      </c>
      <c r="S86" s="4" t="n">
        <f aca="false">S85*R85*E85/E86</f>
        <v>1.84235714862551</v>
      </c>
      <c r="T86" s="10" t="e">
        <f aca="false">(($J206/$J86)^(1/10)-1)</f>
        <v>#DIV/0!</v>
      </c>
      <c r="U86" s="10" t="n">
        <f aca="false">(($S206/$S86)^(1/10)-1)</f>
        <v>0.0699280558285924</v>
      </c>
      <c r="V86" s="10" t="e">
        <f aca="false">T86-U86</f>
        <v>#DIV/0!</v>
      </c>
      <c r="W86" s="10"/>
      <c r="X86" s="11"/>
      <c r="Y86" s="28"/>
    </row>
    <row r="87" customFormat="false" ht="14.65" hidden="false" customHeight="false" outlineLevel="0" collapsed="false">
      <c r="A87" s="1" t="n">
        <v>1877.07</v>
      </c>
      <c r="B87" s="2" t="n">
        <v>2.85</v>
      </c>
      <c r="C87" s="3" t="n">
        <v>0.2358</v>
      </c>
      <c r="D87" s="2" t="n">
        <v>0.2917</v>
      </c>
      <c r="E87" s="2" t="n">
        <v>10.18058017</v>
      </c>
      <c r="F87" s="3" t="n">
        <f aca="false">F86+1/12</f>
        <v>1877.54166666666</v>
      </c>
      <c r="G87" s="4" t="n">
        <f aca="false">G81*6/12+G93*6/12</f>
        <v>4.395</v>
      </c>
      <c r="H87" s="3" t="n">
        <f aca="false">B87*$E$1862/E87</f>
        <v>0</v>
      </c>
      <c r="I87" s="3" t="n">
        <f aca="false">C87*$E$1862/E87</f>
        <v>0</v>
      </c>
      <c r="J87" s="5" t="e">
        <f aca="false">J86*((H87+(I87/12))/H86)</f>
        <v>#DIV/0!</v>
      </c>
      <c r="K87" s="3" t="n">
        <f aca="false">D87*$E$1862/E87</f>
        <v>0</v>
      </c>
      <c r="L87" s="5" t="e">
        <f aca="false">K87*(J87/H87)</f>
        <v>#DIV/0!</v>
      </c>
      <c r="M87" s="26" t="s">
        <v>44</v>
      </c>
      <c r="N87" s="6"/>
      <c r="O87" s="27" t="s">
        <v>44</v>
      </c>
      <c r="P87" s="7"/>
      <c r="Q87" s="8"/>
      <c r="R87" s="4" t="n">
        <f aca="false">((G87/G88+G87/1200+((1+G88/1200)^(-119))*(1-G87/G88)))</f>
        <v>1.00439856907921</v>
      </c>
      <c r="S87" s="4" t="n">
        <f aca="false">S86*R86*E86/E87</f>
        <v>1.83317665213832</v>
      </c>
      <c r="T87" s="10" t="e">
        <f aca="false">(($J207/$J87)^(1/10)-1)</f>
        <v>#DIV/0!</v>
      </c>
      <c r="U87" s="10" t="n">
        <f aca="false">(($S207/$S87)^(1/10)-1)</f>
        <v>0.0719535476124142</v>
      </c>
      <c r="V87" s="10" t="e">
        <f aca="false">T87-U87</f>
        <v>#DIV/0!</v>
      </c>
      <c r="W87" s="10"/>
      <c r="X87" s="11"/>
      <c r="Y87" s="28"/>
    </row>
    <row r="88" customFormat="false" ht="14.65" hidden="false" customHeight="false" outlineLevel="0" collapsed="false">
      <c r="A88" s="1" t="n">
        <v>1877.08</v>
      </c>
      <c r="B88" s="2" t="n">
        <v>3.05</v>
      </c>
      <c r="C88" s="3" t="n">
        <v>0.2267</v>
      </c>
      <c r="D88" s="2" t="n">
        <v>0.2933</v>
      </c>
      <c r="E88" s="2" t="n">
        <v>9.8</v>
      </c>
      <c r="F88" s="3" t="n">
        <f aca="false">F87+1/12</f>
        <v>1877.62499999999</v>
      </c>
      <c r="G88" s="4" t="n">
        <f aca="false">G81*5/12+G93*7/12</f>
        <v>4.38583333333333</v>
      </c>
      <c r="H88" s="3" t="n">
        <f aca="false">B88*$E$1862/E88</f>
        <v>0</v>
      </c>
      <c r="I88" s="3" t="n">
        <f aca="false">C88*$E$1862/E88</f>
        <v>0</v>
      </c>
      <c r="J88" s="5" t="e">
        <f aca="false">J87*((H88+(I88/12))/H87)</f>
        <v>#DIV/0!</v>
      </c>
      <c r="K88" s="3" t="n">
        <f aca="false">D88*$E$1862/E88</f>
        <v>0</v>
      </c>
      <c r="L88" s="5" t="e">
        <f aca="false">K88*(J88/H88)</f>
        <v>#DIV/0!</v>
      </c>
      <c r="M88" s="26" t="s">
        <v>44</v>
      </c>
      <c r="N88" s="6"/>
      <c r="O88" s="27" t="s">
        <v>44</v>
      </c>
      <c r="P88" s="7"/>
      <c r="Q88" s="8"/>
      <c r="R88" s="4" t="n">
        <f aca="false">((G88/G89+G88/1200+((1+G89/1200)^(-119))*(1-G88/G89)))</f>
        <v>1.00439124237742</v>
      </c>
      <c r="S88" s="4" t="n">
        <f aca="false">S87*R87*E87/E88</f>
        <v>1.91274403021591</v>
      </c>
      <c r="T88" s="10" t="e">
        <f aca="false">(($J208/$J88)^(1/10)-1)</f>
        <v>#DIV/0!</v>
      </c>
      <c r="U88" s="10" t="n">
        <f aca="false">(($S208/$S88)^(1/10)-1)</f>
        <v>0.0663393644506509</v>
      </c>
      <c r="V88" s="10" t="e">
        <f aca="false">T88-U88</f>
        <v>#DIV/0!</v>
      </c>
      <c r="W88" s="10"/>
      <c r="X88" s="11"/>
      <c r="Y88" s="28"/>
    </row>
    <row r="89" customFormat="false" ht="14.65" hidden="false" customHeight="false" outlineLevel="0" collapsed="false">
      <c r="A89" s="1" t="n">
        <v>1877.09</v>
      </c>
      <c r="B89" s="2" t="n">
        <v>3.24</v>
      </c>
      <c r="C89" s="3" t="n">
        <v>0.2175</v>
      </c>
      <c r="D89" s="2" t="n">
        <v>0.295</v>
      </c>
      <c r="E89" s="2" t="n">
        <v>9.704834711</v>
      </c>
      <c r="F89" s="3" t="n">
        <f aca="false">F88+1/12</f>
        <v>1877.70833333333</v>
      </c>
      <c r="G89" s="4" t="n">
        <f aca="false">G81*4/12+G93*8/12</f>
        <v>4.37666666666667</v>
      </c>
      <c r="H89" s="3" t="n">
        <f aca="false">B89*$E$1862/E89</f>
        <v>0</v>
      </c>
      <c r="I89" s="3" t="n">
        <f aca="false">C89*$E$1862/E89</f>
        <v>0</v>
      </c>
      <c r="J89" s="5" t="e">
        <f aca="false">J88*((H89+(I89/12))/H88)</f>
        <v>#DIV/0!</v>
      </c>
      <c r="K89" s="3" t="n">
        <f aca="false">D89*$E$1862/E89</f>
        <v>0</v>
      </c>
      <c r="L89" s="5" t="e">
        <f aca="false">K89*(J89/H89)</f>
        <v>#DIV/0!</v>
      </c>
      <c r="M89" s="26" t="s">
        <v>44</v>
      </c>
      <c r="N89" s="6"/>
      <c r="O89" s="27" t="s">
        <v>44</v>
      </c>
      <c r="P89" s="7"/>
      <c r="Q89" s="8"/>
      <c r="R89" s="4" t="n">
        <f aca="false">((G89/G90+G89/1200+((1+G90/1200)^(-119))*(1-G89/G90)))</f>
        <v>1.0043839158603</v>
      </c>
      <c r="S89" s="4" t="n">
        <f aca="false">S88*R88*E88/E89</f>
        <v>1.93998202119548</v>
      </c>
      <c r="T89" s="10" t="e">
        <f aca="false">(($J209/$J89)^(1/10)-1)</f>
        <v>#DIV/0!</v>
      </c>
      <c r="U89" s="10" t="n">
        <f aca="false">(($S209/$S89)^(1/10)-1)</f>
        <v>0.0663180287047538</v>
      </c>
      <c r="V89" s="10" t="e">
        <f aca="false">T89-U89</f>
        <v>#DIV/0!</v>
      </c>
      <c r="W89" s="10"/>
      <c r="X89" s="11"/>
      <c r="Y89" s="28"/>
    </row>
    <row r="90" customFormat="false" ht="14.65" hidden="false" customHeight="false" outlineLevel="0" collapsed="false">
      <c r="A90" s="1" t="n">
        <v>1877.1</v>
      </c>
      <c r="B90" s="2" t="n">
        <v>3.31</v>
      </c>
      <c r="C90" s="3" t="n">
        <v>0.2083</v>
      </c>
      <c r="D90" s="2" t="n">
        <v>0.2967</v>
      </c>
      <c r="E90" s="2" t="n">
        <v>9.704834711</v>
      </c>
      <c r="F90" s="3" t="n">
        <f aca="false">F89+1/12</f>
        <v>1877.79166666666</v>
      </c>
      <c r="G90" s="4" t="n">
        <f aca="false">G81*3/12+G93*9/12</f>
        <v>4.3675</v>
      </c>
      <c r="H90" s="3" t="n">
        <f aca="false">B90*$E$1862/E90</f>
        <v>0</v>
      </c>
      <c r="I90" s="3" t="n">
        <f aca="false">C90*$E$1862/E90</f>
        <v>0</v>
      </c>
      <c r="J90" s="5" t="e">
        <f aca="false">J89*((H90+(I90/12))/H89)</f>
        <v>#DIV/0!</v>
      </c>
      <c r="K90" s="3" t="n">
        <f aca="false">D90*$E$1862/E90</f>
        <v>0</v>
      </c>
      <c r="L90" s="5" t="e">
        <f aca="false">K90*(J90/H90)</f>
        <v>#DIV/0!</v>
      </c>
      <c r="M90" s="26" t="s">
        <v>44</v>
      </c>
      <c r="N90" s="6"/>
      <c r="O90" s="27" t="s">
        <v>44</v>
      </c>
      <c r="P90" s="7"/>
      <c r="Q90" s="8"/>
      <c r="R90" s="4" t="n">
        <f aca="false">((G90/G91+G90/1200+((1+G91/1200)^(-119))*(1-G90/G91)))</f>
        <v>1.00437658952798</v>
      </c>
      <c r="S90" s="4" t="n">
        <f aca="false">S89*R89*E89/E90</f>
        <v>1.9484867391469</v>
      </c>
      <c r="T90" s="10" t="e">
        <f aca="false">(($J210/$J90)^(1/10)-1)</f>
        <v>#DIV/0!</v>
      </c>
      <c r="U90" s="10" t="n">
        <f aca="false">(($S210/$S90)^(1/10)-1)</f>
        <v>0.0647863194055616</v>
      </c>
      <c r="V90" s="10" t="e">
        <f aca="false">T90-U90</f>
        <v>#DIV/0!</v>
      </c>
      <c r="W90" s="10"/>
      <c r="X90" s="11"/>
      <c r="Y90" s="28"/>
    </row>
    <row r="91" customFormat="false" ht="14.65" hidden="false" customHeight="false" outlineLevel="0" collapsed="false">
      <c r="A91" s="1" t="n">
        <v>1877.11</v>
      </c>
      <c r="B91" s="2" t="n">
        <v>3.26</v>
      </c>
      <c r="C91" s="3" t="n">
        <v>0.1992</v>
      </c>
      <c r="D91" s="2" t="n">
        <v>0.2983</v>
      </c>
      <c r="E91" s="2" t="n">
        <v>9.514585124</v>
      </c>
      <c r="F91" s="3" t="n">
        <f aca="false">F90+1/12</f>
        <v>1877.87499999999</v>
      </c>
      <c r="G91" s="4" t="n">
        <f aca="false">G81*2/12+G93*10/12</f>
        <v>4.35833333333333</v>
      </c>
      <c r="H91" s="3" t="n">
        <f aca="false">B91*$E$1862/E91</f>
        <v>0</v>
      </c>
      <c r="I91" s="3" t="n">
        <f aca="false">C91*$E$1862/E91</f>
        <v>0</v>
      </c>
      <c r="J91" s="5" t="e">
        <f aca="false">J90*((H91+(I91/12))/H90)</f>
        <v>#DIV/0!</v>
      </c>
      <c r="K91" s="3" t="n">
        <f aca="false">D91*$E$1862/E91</f>
        <v>0</v>
      </c>
      <c r="L91" s="5" t="e">
        <f aca="false">K91*(J91/H91)</f>
        <v>#DIV/0!</v>
      </c>
      <c r="M91" s="26" t="s">
        <v>44</v>
      </c>
      <c r="N91" s="6"/>
      <c r="O91" s="27" t="s">
        <v>44</v>
      </c>
      <c r="P91" s="7"/>
      <c r="Q91" s="8"/>
      <c r="R91" s="4" t="n">
        <f aca="false">((G91/G92+G91/1200+((1+G92/1200)^(-119))*(1-G91/G92)))</f>
        <v>1.00436926338059</v>
      </c>
      <c r="S91" s="4" t="n">
        <f aca="false">S90*R90*E90/E91</f>
        <v>1.99614609256736</v>
      </c>
      <c r="T91" s="10" t="e">
        <f aca="false">(($J211/$J91)^(1/10)-1)</f>
        <v>#DIV/0!</v>
      </c>
      <c r="U91" s="10" t="n">
        <f aca="false">(($S211/$S91)^(1/10)-1)</f>
        <v>0.0611707005987732</v>
      </c>
      <c r="V91" s="10" t="e">
        <f aca="false">T91-U91</f>
        <v>#DIV/0!</v>
      </c>
      <c r="W91" s="10"/>
      <c r="X91" s="11"/>
      <c r="Y91" s="28"/>
    </row>
    <row r="92" customFormat="false" ht="14.65" hidden="false" customHeight="false" outlineLevel="0" collapsed="false">
      <c r="A92" s="1" t="n">
        <v>1877.12</v>
      </c>
      <c r="B92" s="2" t="n">
        <v>3.25</v>
      </c>
      <c r="C92" s="3" t="n">
        <v>0.19</v>
      </c>
      <c r="D92" s="2" t="n">
        <v>0.3</v>
      </c>
      <c r="E92" s="2" t="n">
        <v>9.514585124</v>
      </c>
      <c r="F92" s="3" t="n">
        <f aca="false">F91+1/12</f>
        <v>1877.95833333333</v>
      </c>
      <c r="G92" s="4" t="n">
        <f aca="false">G81*1/12+G93*11/12</f>
        <v>4.34916666666667</v>
      </c>
      <c r="H92" s="3" t="n">
        <f aca="false">B92*$E$1862/E92</f>
        <v>0</v>
      </c>
      <c r="I92" s="3" t="n">
        <f aca="false">C92*$E$1862/E92</f>
        <v>0</v>
      </c>
      <c r="J92" s="5" t="e">
        <f aca="false">J91*((H92+(I92/12))/H91)</f>
        <v>#DIV/0!</v>
      </c>
      <c r="K92" s="3" t="n">
        <f aca="false">D92*$E$1862/E92</f>
        <v>0</v>
      </c>
      <c r="L92" s="5" t="e">
        <f aca="false">K92*(J92/H92)</f>
        <v>#DIV/0!</v>
      </c>
      <c r="M92" s="26" t="s">
        <v>44</v>
      </c>
      <c r="N92" s="6"/>
      <c r="O92" s="27" t="s">
        <v>44</v>
      </c>
      <c r="P92" s="7"/>
      <c r="Q92" s="8"/>
      <c r="R92" s="4" t="n">
        <f aca="false">((G92/G93+G92/1200+((1+G93/1200)^(-119))*(1-G92/G93)))</f>
        <v>1.00436193741825</v>
      </c>
      <c r="S92" s="4" t="n">
        <f aca="false">S91*R91*E91/E92</f>
        <v>2.00486778059192</v>
      </c>
      <c r="T92" s="10" t="e">
        <f aca="false">(($J212/$J92)^(1/10)-1)</f>
        <v>#DIV/0!</v>
      </c>
      <c r="U92" s="10" t="n">
        <f aca="false">(($S212/$S92)^(1/10)-1)</f>
        <v>0.0584554306463563</v>
      </c>
      <c r="V92" s="10" t="e">
        <f aca="false">T92-U92</f>
        <v>#DIV/0!</v>
      </c>
      <c r="W92" s="10"/>
      <c r="X92" s="11"/>
      <c r="Y92" s="28"/>
    </row>
    <row r="93" customFormat="false" ht="14.65" hidden="false" customHeight="false" outlineLevel="0" collapsed="false">
      <c r="A93" s="1" t="n">
        <v>1878.01</v>
      </c>
      <c r="B93" s="2" t="n">
        <v>3.25</v>
      </c>
      <c r="C93" s="3" t="n">
        <v>0.1892</v>
      </c>
      <c r="D93" s="2" t="n">
        <v>0.3008</v>
      </c>
      <c r="E93" s="2" t="n">
        <v>9.229089256</v>
      </c>
      <c r="F93" s="3" t="n">
        <f aca="false">F92+1/12</f>
        <v>1878.04166666666</v>
      </c>
      <c r="G93" s="4" t="n">
        <v>4.34</v>
      </c>
      <c r="H93" s="3" t="n">
        <f aca="false">B93*$E$1862/E93</f>
        <v>0</v>
      </c>
      <c r="I93" s="3" t="n">
        <f aca="false">C93*$E$1862/E93</f>
        <v>0</v>
      </c>
      <c r="J93" s="5" t="e">
        <f aca="false">J92*((H93+(I93/12))/H92)</f>
        <v>#DIV/0!</v>
      </c>
      <c r="K93" s="3" t="n">
        <f aca="false">D93*$E$1862/E93</f>
        <v>0</v>
      </c>
      <c r="L93" s="5" t="e">
        <f aca="false">K93*(J93/H93)</f>
        <v>#DIV/0!</v>
      </c>
      <c r="M93" s="26" t="s">
        <v>44</v>
      </c>
      <c r="N93" s="6"/>
      <c r="O93" s="27" t="s">
        <v>44</v>
      </c>
      <c r="P93" s="7"/>
      <c r="Q93" s="8"/>
      <c r="R93" s="4" t="n">
        <f aca="false">((G93/G94+G93/1200+((1+G94/1200)^(-119))*(1-G93/G94)))</f>
        <v>1.00442172861027</v>
      </c>
      <c r="S93" s="4" t="n">
        <f aca="false">S92*R92*E92/E93</f>
        <v>2.07590269222345</v>
      </c>
      <c r="T93" s="10" t="e">
        <f aca="false">(($J213/$J93)^(1/10)-1)</f>
        <v>#DIV/0!</v>
      </c>
      <c r="U93" s="10" t="n">
        <f aca="false">(($S213/$S93)^(1/10)-1)</f>
        <v>0.0537830763528895</v>
      </c>
      <c r="V93" s="10" t="e">
        <f aca="false">T93-U93</f>
        <v>#DIV/0!</v>
      </c>
      <c r="W93" s="10"/>
      <c r="X93" s="11"/>
      <c r="Y93" s="28"/>
    </row>
    <row r="94" customFormat="false" ht="14.65" hidden="false" customHeight="false" outlineLevel="0" collapsed="false">
      <c r="A94" s="1" t="n">
        <v>1878.02</v>
      </c>
      <c r="B94" s="2" t="n">
        <v>3.18</v>
      </c>
      <c r="C94" s="3" t="n">
        <v>0.1883</v>
      </c>
      <c r="D94" s="2" t="n">
        <v>0.3017</v>
      </c>
      <c r="E94" s="2" t="n">
        <v>9.134004959</v>
      </c>
      <c r="F94" s="3" t="n">
        <f aca="false">F93+1/12</f>
        <v>1878.12499999999</v>
      </c>
      <c r="G94" s="4" t="n">
        <f aca="false">G93*11/12+G105*1/12</f>
        <v>4.33</v>
      </c>
      <c r="H94" s="3" t="n">
        <f aca="false">B94*$E$1862/E94</f>
        <v>0</v>
      </c>
      <c r="I94" s="3" t="n">
        <f aca="false">C94*$E$1862/E94</f>
        <v>0</v>
      </c>
      <c r="J94" s="5" t="e">
        <f aca="false">J93*((H94+(I94/12))/H93)</f>
        <v>#DIV/0!</v>
      </c>
      <c r="K94" s="3" t="n">
        <f aca="false">D94*$E$1862/E94</f>
        <v>0</v>
      </c>
      <c r="L94" s="5" t="e">
        <f aca="false">K94*(J94/H94)</f>
        <v>#DIV/0!</v>
      </c>
      <c r="M94" s="26" t="s">
        <v>44</v>
      </c>
      <c r="N94" s="6"/>
      <c r="O94" s="27" t="s">
        <v>44</v>
      </c>
      <c r="P94" s="7"/>
      <c r="Q94" s="8"/>
      <c r="R94" s="4" t="n">
        <f aca="false">((G94/G95+G94/1200+((1+G95/1200)^(-119))*(1-G94/G95)))</f>
        <v>1.00441376815637</v>
      </c>
      <c r="S94" s="4" t="n">
        <f aca="false">S93*R93*E93/E94</f>
        <v>2.10678731321482</v>
      </c>
      <c r="T94" s="10" t="e">
        <f aca="false">(($J214/$J94)^(1/10)-1)</f>
        <v>#DIV/0!</v>
      </c>
      <c r="U94" s="10" t="n">
        <f aca="false">(($S214/$S94)^(1/10)-1)</f>
        <v>0.0539131360189384</v>
      </c>
      <c r="V94" s="10" t="e">
        <f aca="false">T94-U94</f>
        <v>#DIV/0!</v>
      </c>
      <c r="W94" s="10"/>
      <c r="X94" s="11"/>
      <c r="Y94" s="28"/>
    </row>
    <row r="95" customFormat="false" ht="14.65" hidden="false" customHeight="false" outlineLevel="0" collapsed="false">
      <c r="A95" s="1" t="n">
        <v>1878.03</v>
      </c>
      <c r="B95" s="2" t="n">
        <v>3.24</v>
      </c>
      <c r="C95" s="3" t="n">
        <v>0.1875</v>
      </c>
      <c r="D95" s="2" t="n">
        <v>0.3025</v>
      </c>
      <c r="E95" s="2" t="n">
        <v>8.94367438</v>
      </c>
      <c r="F95" s="3" t="n">
        <f aca="false">F94+1/12</f>
        <v>1878.20833333333</v>
      </c>
      <c r="G95" s="4" t="n">
        <f aca="false">G93*10/12+G105*2/12</f>
        <v>4.32</v>
      </c>
      <c r="H95" s="3" t="n">
        <f aca="false">B95*$E$1862/E95</f>
        <v>0</v>
      </c>
      <c r="I95" s="3" t="n">
        <f aca="false">C95*$E$1862/E95</f>
        <v>0</v>
      </c>
      <c r="J95" s="5" t="e">
        <f aca="false">J94*((H95+(I95/12))/H94)</f>
        <v>#DIV/0!</v>
      </c>
      <c r="K95" s="3" t="n">
        <f aca="false">D95*$E$1862/E95</f>
        <v>0</v>
      </c>
      <c r="L95" s="5" t="e">
        <f aca="false">K95*(J95/H95)</f>
        <v>#DIV/0!</v>
      </c>
      <c r="M95" s="26" t="s">
        <v>44</v>
      </c>
      <c r="N95" s="6"/>
      <c r="O95" s="27" t="s">
        <v>44</v>
      </c>
      <c r="P95" s="7"/>
      <c r="Q95" s="8"/>
      <c r="R95" s="4" t="n">
        <f aca="false">((G95/G96+G95/1200+((1+G96/1200)^(-119))*(1-G95/G96)))</f>
        <v>1.00440580794325</v>
      </c>
      <c r="S95" s="4" t="n">
        <f aca="false">S94*R94*E94/E95</f>
        <v>2.16111867190481</v>
      </c>
      <c r="T95" s="10" t="e">
        <f aca="false">(($J215/$J95)^(1/10)-1)</f>
        <v>#DIV/0!</v>
      </c>
      <c r="U95" s="10" t="n">
        <f aca="false">(($S215/$S95)^(1/10)-1)</f>
        <v>0.0517122841104472</v>
      </c>
      <c r="V95" s="10" t="e">
        <f aca="false">T95-U95</f>
        <v>#DIV/0!</v>
      </c>
      <c r="W95" s="10"/>
      <c r="X95" s="11"/>
      <c r="Y95" s="28"/>
    </row>
    <row r="96" customFormat="false" ht="14.65" hidden="false" customHeight="false" outlineLevel="0" collapsed="false">
      <c r="A96" s="1" t="n">
        <v>1878.04</v>
      </c>
      <c r="B96" s="2" t="n">
        <v>3.33</v>
      </c>
      <c r="C96" s="3" t="n">
        <v>0.1867</v>
      </c>
      <c r="D96" s="2" t="n">
        <v>0.3033</v>
      </c>
      <c r="E96" s="2" t="n">
        <v>8.848509091</v>
      </c>
      <c r="F96" s="3" t="n">
        <f aca="false">F95+1/12</f>
        <v>1878.29166666666</v>
      </c>
      <c r="G96" s="4" t="n">
        <f aca="false">G93*9/12+G105*3/12</f>
        <v>4.31</v>
      </c>
      <c r="H96" s="3" t="n">
        <f aca="false">B96*$E$1862/E96</f>
        <v>0</v>
      </c>
      <c r="I96" s="3" t="n">
        <f aca="false">C96*$E$1862/E96</f>
        <v>0</v>
      </c>
      <c r="J96" s="5" t="e">
        <f aca="false">J95*((H96+(I96/12))/H95)</f>
        <v>#DIV/0!</v>
      </c>
      <c r="K96" s="3" t="n">
        <f aca="false">D96*$E$1862/E96</f>
        <v>0</v>
      </c>
      <c r="L96" s="5" t="e">
        <f aca="false">K96*(J96/H96)</f>
        <v>#DIV/0!</v>
      </c>
      <c r="M96" s="26" t="s">
        <v>44</v>
      </c>
      <c r="N96" s="6"/>
      <c r="O96" s="27" t="s">
        <v>44</v>
      </c>
      <c r="P96" s="7"/>
      <c r="Q96" s="8"/>
      <c r="R96" s="4" t="n">
        <f aca="false">((G96/G97+G96/1200+((1+G97/1200)^(-119))*(1-G96/G97)))</f>
        <v>1.00439784797107</v>
      </c>
      <c r="S96" s="4" t="n">
        <f aca="false">S95*R95*E95/E96</f>
        <v>2.19398527591316</v>
      </c>
      <c r="T96" s="10" t="e">
        <f aca="false">(($J216/$J96)^(1/10)-1)</f>
        <v>#DIV/0!</v>
      </c>
      <c r="U96" s="10" t="n">
        <f aca="false">(($S216/$S96)^(1/10)-1)</f>
        <v>0.0518188227144181</v>
      </c>
      <c r="V96" s="10" t="e">
        <f aca="false">T96-U96</f>
        <v>#DIV/0!</v>
      </c>
      <c r="W96" s="10"/>
      <c r="X96" s="11"/>
      <c r="Y96" s="28"/>
    </row>
    <row r="97" customFormat="false" ht="14.65" hidden="false" customHeight="false" outlineLevel="0" collapsed="false">
      <c r="A97" s="1" t="n">
        <v>1878.05</v>
      </c>
      <c r="B97" s="2" t="n">
        <v>3.34</v>
      </c>
      <c r="C97" s="3" t="n">
        <v>0.1858</v>
      </c>
      <c r="D97" s="2" t="n">
        <v>0.3042</v>
      </c>
      <c r="E97" s="2" t="n">
        <v>8.563094215</v>
      </c>
      <c r="F97" s="3" t="n">
        <f aca="false">F96+1/12</f>
        <v>1878.37499999999</v>
      </c>
      <c r="G97" s="4" t="n">
        <f aca="false">G93*8/12+G105*4/12</f>
        <v>4.3</v>
      </c>
      <c r="H97" s="3" t="n">
        <f aca="false">B97*$E$1862/E97</f>
        <v>0</v>
      </c>
      <c r="I97" s="3" t="n">
        <f aca="false">C97*$E$1862/E97</f>
        <v>0</v>
      </c>
      <c r="J97" s="5" t="e">
        <f aca="false">J96*((H97+(I97/12))/H96)</f>
        <v>#DIV/0!</v>
      </c>
      <c r="K97" s="3" t="n">
        <f aca="false">D97*$E$1862/E97</f>
        <v>0</v>
      </c>
      <c r="L97" s="5" t="e">
        <f aca="false">K97*(J97/H97)</f>
        <v>#DIV/0!</v>
      </c>
      <c r="M97" s="26" t="s">
        <v>44</v>
      </c>
      <c r="N97" s="6"/>
      <c r="O97" s="27" t="s">
        <v>44</v>
      </c>
      <c r="P97" s="7"/>
      <c r="Q97" s="8"/>
      <c r="R97" s="4" t="n">
        <f aca="false">((G97/G98+G97/1200+((1+G98/1200)^(-119))*(1-G97/G98)))</f>
        <v>1.00438988824002</v>
      </c>
      <c r="S97" s="4" t="n">
        <f aca="false">S96*R96*E96/E97</f>
        <v>2.27708300125582</v>
      </c>
      <c r="T97" s="10" t="e">
        <f aca="false">(($J217/$J97)^(1/10)-1)</f>
        <v>#DIV/0!</v>
      </c>
      <c r="U97" s="10" t="n">
        <f aca="false">(($S217/$S97)^(1/10)-1)</f>
        <v>0.0496173997238851</v>
      </c>
      <c r="V97" s="10" t="e">
        <f aca="false">T97-U97</f>
        <v>#DIV/0!</v>
      </c>
      <c r="W97" s="10"/>
      <c r="X97" s="11"/>
      <c r="Y97" s="28"/>
    </row>
    <row r="98" customFormat="false" ht="14.65" hidden="false" customHeight="false" outlineLevel="0" collapsed="false">
      <c r="A98" s="1" t="n">
        <v>1878.06</v>
      </c>
      <c r="B98" s="2" t="n">
        <v>3.41</v>
      </c>
      <c r="C98" s="3" t="n">
        <v>0.185</v>
      </c>
      <c r="D98" s="2" t="n">
        <v>0.305</v>
      </c>
      <c r="E98" s="2" t="n">
        <v>8.372844628</v>
      </c>
      <c r="F98" s="3" t="n">
        <f aca="false">F97+1/12</f>
        <v>1878.45833333333</v>
      </c>
      <c r="G98" s="4" t="n">
        <f aca="false">G93*7/12+G105*5/12</f>
        <v>4.29</v>
      </c>
      <c r="H98" s="3" t="n">
        <f aca="false">B98*$E$1862/E98</f>
        <v>0</v>
      </c>
      <c r="I98" s="3" t="n">
        <f aca="false">C98*$E$1862/E98</f>
        <v>0</v>
      </c>
      <c r="J98" s="5" t="e">
        <f aca="false">J97*((H98+(I98/12))/H97)</f>
        <v>#DIV/0!</v>
      </c>
      <c r="K98" s="3" t="n">
        <f aca="false">D98*$E$1862/E98</f>
        <v>0</v>
      </c>
      <c r="L98" s="5" t="e">
        <f aca="false">K98*(J98/H98)</f>
        <v>#DIV/0!</v>
      </c>
      <c r="M98" s="26" t="s">
        <v>44</v>
      </c>
      <c r="N98" s="6"/>
      <c r="O98" s="27" t="s">
        <v>44</v>
      </c>
      <c r="P98" s="7"/>
      <c r="Q98" s="8"/>
      <c r="R98" s="4" t="n">
        <f aca="false">((G98/G99+G98/1200+((1+G99/1200)^(-119))*(1-G98/G99)))</f>
        <v>1.00438192875027</v>
      </c>
      <c r="S98" s="4" t="n">
        <f aca="false">S97*R97*E97/E98</f>
        <v>2.33904664817127</v>
      </c>
      <c r="T98" s="10" t="e">
        <f aca="false">(($J218/$J98)^(1/10)-1)</f>
        <v>#DIV/0!</v>
      </c>
      <c r="U98" s="10" t="n">
        <f aca="false">(($S218/$S98)^(1/10)-1)</f>
        <v>0.0485161200255033</v>
      </c>
      <c r="V98" s="10" t="e">
        <f aca="false">T98-U98</f>
        <v>#DIV/0!</v>
      </c>
      <c r="W98" s="10"/>
      <c r="X98" s="11"/>
      <c r="Y98" s="28"/>
    </row>
    <row r="99" customFormat="false" ht="14.65" hidden="false" customHeight="false" outlineLevel="0" collapsed="false">
      <c r="A99" s="1" t="n">
        <v>1878.07</v>
      </c>
      <c r="B99" s="2" t="n">
        <v>3.48</v>
      </c>
      <c r="C99" s="3" t="n">
        <v>0.1842</v>
      </c>
      <c r="D99" s="2" t="n">
        <v>0.3058</v>
      </c>
      <c r="E99" s="2" t="n">
        <v>8.467928926</v>
      </c>
      <c r="F99" s="3" t="n">
        <f aca="false">F98+1/12</f>
        <v>1878.54166666666</v>
      </c>
      <c r="G99" s="4" t="n">
        <f aca="false">G93*6/12+G105*6/12</f>
        <v>4.28</v>
      </c>
      <c r="H99" s="3" t="n">
        <f aca="false">B99*$E$1862/E99</f>
        <v>0</v>
      </c>
      <c r="I99" s="3" t="n">
        <f aca="false">C99*$E$1862/E99</f>
        <v>0</v>
      </c>
      <c r="J99" s="5" t="e">
        <f aca="false">J98*((H99+(I99/12))/H98)</f>
        <v>#DIV/0!</v>
      </c>
      <c r="K99" s="3" t="n">
        <f aca="false">D99*$E$1862/E99</f>
        <v>0</v>
      </c>
      <c r="L99" s="5" t="e">
        <f aca="false">K99*(J99/H99)</f>
        <v>#DIV/0!</v>
      </c>
      <c r="M99" s="26" t="s">
        <v>44</v>
      </c>
      <c r="N99" s="6"/>
      <c r="O99" s="27" t="s">
        <v>44</v>
      </c>
      <c r="P99" s="7"/>
      <c r="Q99" s="8"/>
      <c r="R99" s="4" t="n">
        <f aca="false">((G99/G100+G99/1200+((1+G100/1200)^(-119))*(1-G99/G100)))</f>
        <v>1.00437396950201</v>
      </c>
      <c r="S99" s="4" t="n">
        <f aca="false">S98*R98*E98/E99</f>
        <v>2.322916513007</v>
      </c>
      <c r="T99" s="10" t="e">
        <f aca="false">(($J219/$J99)^(1/10)-1)</f>
        <v>#DIV/0!</v>
      </c>
      <c r="U99" s="10" t="n">
        <f aca="false">(($S219/$S99)^(1/10)-1)</f>
        <v>0.0484727886746092</v>
      </c>
      <c r="V99" s="10" t="e">
        <f aca="false">T99-U99</f>
        <v>#DIV/0!</v>
      </c>
      <c r="W99" s="10"/>
      <c r="X99" s="11"/>
      <c r="Y99" s="28"/>
    </row>
    <row r="100" customFormat="false" ht="14.65" hidden="false" customHeight="false" outlineLevel="0" collapsed="false">
      <c r="A100" s="1" t="n">
        <v>1878.08</v>
      </c>
      <c r="B100" s="2" t="n">
        <v>3.45</v>
      </c>
      <c r="C100" s="3" t="n">
        <v>0.1833</v>
      </c>
      <c r="D100" s="2" t="n">
        <v>0.3067</v>
      </c>
      <c r="E100" s="2" t="n">
        <v>8.563094215</v>
      </c>
      <c r="F100" s="3" t="n">
        <f aca="false">F99+1/12</f>
        <v>1878.62499999999</v>
      </c>
      <c r="G100" s="4" t="n">
        <f aca="false">G93*5/12+G105*7/12</f>
        <v>4.27</v>
      </c>
      <c r="H100" s="3" t="n">
        <f aca="false">B100*$E$1862/E100</f>
        <v>0</v>
      </c>
      <c r="I100" s="3" t="n">
        <f aca="false">C100*$E$1862/E100</f>
        <v>0</v>
      </c>
      <c r="J100" s="5" t="e">
        <f aca="false">J99*((H100+(I100/12))/H99)</f>
        <v>#DIV/0!</v>
      </c>
      <c r="K100" s="3" t="n">
        <f aca="false">D100*$E$1862/E100</f>
        <v>0</v>
      </c>
      <c r="L100" s="5" t="e">
        <f aca="false">K100*(J100/H100)</f>
        <v>#DIV/0!</v>
      </c>
      <c r="M100" s="26" t="s">
        <v>44</v>
      </c>
      <c r="N100" s="6"/>
      <c r="O100" s="27" t="s">
        <v>44</v>
      </c>
      <c r="P100" s="7"/>
      <c r="Q100" s="8"/>
      <c r="R100" s="4" t="n">
        <f aca="false">((G100/G101+G100/1200+((1+G101/1200)^(-119))*(1-G100/G101)))</f>
        <v>1.00436601049541</v>
      </c>
      <c r="S100" s="4" t="n">
        <f aca="false">S99*R99*E99/E100</f>
        <v>2.30714840852493</v>
      </c>
      <c r="T100" s="10" t="e">
        <f aca="false">(($J220/$J100)^(1/10)-1)</f>
        <v>#DIV/0!</v>
      </c>
      <c r="U100" s="10" t="n">
        <f aca="false">(($S220/$S100)^(1/10)-1)</f>
        <v>0.0496581283649127</v>
      </c>
      <c r="V100" s="10" t="e">
        <f aca="false">T100-U100</f>
        <v>#DIV/0!</v>
      </c>
      <c r="W100" s="10"/>
      <c r="X100" s="11"/>
      <c r="Y100" s="28"/>
    </row>
    <row r="101" customFormat="false" ht="14.65" hidden="false" customHeight="false" outlineLevel="0" collapsed="false">
      <c r="A101" s="1" t="n">
        <v>1878.09</v>
      </c>
      <c r="B101" s="2" t="n">
        <v>3.52</v>
      </c>
      <c r="C101" s="3" t="n">
        <v>0.1825</v>
      </c>
      <c r="D101" s="2" t="n">
        <v>0.3075</v>
      </c>
      <c r="E101" s="2" t="n">
        <v>8.563094215</v>
      </c>
      <c r="F101" s="3" t="n">
        <f aca="false">F100+1/12</f>
        <v>1878.70833333333</v>
      </c>
      <c r="G101" s="4" t="n">
        <f aca="false">G93*4/12+G105*8/12</f>
        <v>4.26</v>
      </c>
      <c r="H101" s="3" t="n">
        <f aca="false">B101*$E$1862/E101</f>
        <v>0</v>
      </c>
      <c r="I101" s="3" t="n">
        <f aca="false">C101*$E$1862/E101</f>
        <v>0</v>
      </c>
      <c r="J101" s="5" t="e">
        <f aca="false">J100*((H101+(I101/12))/H100)</f>
        <v>#DIV/0!</v>
      </c>
      <c r="K101" s="3" t="n">
        <f aca="false">D101*$E$1862/E101</f>
        <v>0</v>
      </c>
      <c r="L101" s="5" t="e">
        <f aca="false">K101*(J101/H101)</f>
        <v>#DIV/0!</v>
      </c>
      <c r="M101" s="26" t="s">
        <v>44</v>
      </c>
      <c r="N101" s="6"/>
      <c r="O101" s="27" t="s">
        <v>44</v>
      </c>
      <c r="P101" s="7"/>
      <c r="Q101" s="8"/>
      <c r="R101" s="4" t="n">
        <f aca="false">((G101/G102+G101/1200+((1+G102/1200)^(-119))*(1-G101/G102)))</f>
        <v>1.00435805173065</v>
      </c>
      <c r="S101" s="4" t="n">
        <f aca="false">S100*R100*E100/E101</f>
        <v>2.31722144269102</v>
      </c>
      <c r="T101" s="10" t="e">
        <f aca="false">(($J221/$J101)^(1/10)-1)</f>
        <v>#DIV/0!</v>
      </c>
      <c r="U101" s="10" t="n">
        <f aca="false">(($S221/$S101)^(1/10)-1)</f>
        <v>0.0496704511052915</v>
      </c>
      <c r="V101" s="10" t="e">
        <f aca="false">T101-U101</f>
        <v>#DIV/0!</v>
      </c>
      <c r="W101" s="10"/>
      <c r="X101" s="11"/>
      <c r="Y101" s="28"/>
    </row>
    <row r="102" customFormat="false" ht="14.65" hidden="false" customHeight="false" outlineLevel="0" collapsed="false">
      <c r="A102" s="1" t="n">
        <v>1878.1</v>
      </c>
      <c r="B102" s="2" t="n">
        <v>3.48</v>
      </c>
      <c r="C102" s="3" t="n">
        <v>0.1817</v>
      </c>
      <c r="D102" s="2" t="n">
        <v>0.3083</v>
      </c>
      <c r="E102" s="2" t="n">
        <v>8.467928926</v>
      </c>
      <c r="F102" s="3" t="n">
        <f aca="false">F101+1/12</f>
        <v>1878.79166666666</v>
      </c>
      <c r="G102" s="4" t="n">
        <f aca="false">G93*3/12+G105*9/12</f>
        <v>4.25</v>
      </c>
      <c r="H102" s="3" t="n">
        <f aca="false">B102*$E$1862/E102</f>
        <v>0</v>
      </c>
      <c r="I102" s="3" t="n">
        <f aca="false">C102*$E$1862/E102</f>
        <v>0</v>
      </c>
      <c r="J102" s="5" t="e">
        <f aca="false">J101*((H102+(I102/12))/H101)</f>
        <v>#DIV/0!</v>
      </c>
      <c r="K102" s="3" t="n">
        <f aca="false">D102*$E$1862/E102</f>
        <v>0</v>
      </c>
      <c r="L102" s="5" t="e">
        <f aca="false">K102*(J102/H102)</f>
        <v>#DIV/0!</v>
      </c>
      <c r="M102" s="26" t="s">
        <v>44</v>
      </c>
      <c r="N102" s="6"/>
      <c r="O102" s="27" t="s">
        <v>44</v>
      </c>
      <c r="P102" s="7"/>
      <c r="Q102" s="8"/>
      <c r="R102" s="4" t="n">
        <f aca="false">((G102/G103+G102/1200+((1+G103/1200)^(-119))*(1-G102/G103)))</f>
        <v>1.00435009320793</v>
      </c>
      <c r="S102" s="4" t="n">
        <f aca="false">S101*R101*E101/E102</f>
        <v>2.35347517901386</v>
      </c>
      <c r="T102" s="10" t="e">
        <f aca="false">(($J222/$J102)^(1/10)-1)</f>
        <v>#DIV/0!</v>
      </c>
      <c r="U102" s="10" t="n">
        <f aca="false">(($S222/$S102)^(1/10)-1)</f>
        <v>0.0472842548763062</v>
      </c>
      <c r="V102" s="10" t="e">
        <f aca="false">T102-U102</f>
        <v>#DIV/0!</v>
      </c>
      <c r="W102" s="10"/>
      <c r="X102" s="11"/>
      <c r="Y102" s="28"/>
    </row>
    <row r="103" customFormat="false" ht="14.65" hidden="false" customHeight="false" outlineLevel="0" collapsed="false">
      <c r="A103" s="1" t="n">
        <v>1878.11</v>
      </c>
      <c r="B103" s="2" t="n">
        <v>3.47</v>
      </c>
      <c r="C103" s="3" t="n">
        <v>0.1808</v>
      </c>
      <c r="D103" s="2" t="n">
        <v>0.3092</v>
      </c>
      <c r="E103" s="2" t="n">
        <v>8.372844628</v>
      </c>
      <c r="F103" s="3" t="n">
        <f aca="false">F102+1/12</f>
        <v>1878.87499999999</v>
      </c>
      <c r="G103" s="4" t="n">
        <f aca="false">G93*2/12+G105*10/12</f>
        <v>4.24</v>
      </c>
      <c r="H103" s="3" t="n">
        <f aca="false">B103*$E$1862/E103</f>
        <v>0</v>
      </c>
      <c r="I103" s="3" t="n">
        <f aca="false">C103*$E$1862/E103</f>
        <v>0</v>
      </c>
      <c r="J103" s="5" t="e">
        <f aca="false">J102*((H103+(I103/12))/H102)</f>
        <v>#DIV/0!</v>
      </c>
      <c r="K103" s="3" t="n">
        <f aca="false">D103*$E$1862/E103</f>
        <v>0</v>
      </c>
      <c r="L103" s="5" t="e">
        <f aca="false">K103*(J103/H103)</f>
        <v>#DIV/0!</v>
      </c>
      <c r="M103" s="26" t="s">
        <v>44</v>
      </c>
      <c r="N103" s="6"/>
      <c r="O103" s="27" t="s">
        <v>44</v>
      </c>
      <c r="P103" s="7"/>
      <c r="Q103" s="8"/>
      <c r="R103" s="4" t="n">
        <f aca="false">((G103/G104+G103/1200+((1+G104/1200)^(-119))*(1-G103/G104)))</f>
        <v>1.0043421349274</v>
      </c>
      <c r="S103" s="4" t="n">
        <f aca="false">S102*R102*E102/E103</f>
        <v>2.39055598248844</v>
      </c>
      <c r="T103" s="10" t="e">
        <f aca="false">(($J223/$J103)^(1/10)-1)</f>
        <v>#DIV/0!</v>
      </c>
      <c r="U103" s="10" t="n">
        <f aca="false">(($S223/$S103)^(1/10)-1)</f>
        <v>0.0449043884329985</v>
      </c>
      <c r="V103" s="10" t="e">
        <f aca="false">T103-U103</f>
        <v>#DIV/0!</v>
      </c>
      <c r="W103" s="10"/>
      <c r="X103" s="11"/>
      <c r="Y103" s="28"/>
    </row>
    <row r="104" customFormat="false" ht="14.65" hidden="false" customHeight="false" outlineLevel="0" collapsed="false">
      <c r="A104" s="1" t="n">
        <v>1878.12</v>
      </c>
      <c r="B104" s="2" t="n">
        <v>3.45</v>
      </c>
      <c r="C104" s="3" t="n">
        <v>0.18</v>
      </c>
      <c r="D104" s="2" t="n">
        <v>0.31</v>
      </c>
      <c r="E104" s="2" t="n">
        <v>8.18251405</v>
      </c>
      <c r="F104" s="3" t="n">
        <f aca="false">F103+1/12</f>
        <v>1878.95833333333</v>
      </c>
      <c r="G104" s="4" t="n">
        <f aca="false">G93*1/12+G105*11/12</f>
        <v>4.23</v>
      </c>
      <c r="H104" s="3" t="n">
        <f aca="false">B104*$E$1862/E104</f>
        <v>0</v>
      </c>
      <c r="I104" s="3" t="n">
        <f aca="false">C104*$E$1862/E104</f>
        <v>0</v>
      </c>
      <c r="J104" s="5" t="e">
        <f aca="false">J103*((H104+(I104/12))/H103)</f>
        <v>#DIV/0!</v>
      </c>
      <c r="K104" s="3" t="n">
        <f aca="false">D104*$E$1862/E104</f>
        <v>0</v>
      </c>
      <c r="L104" s="5" t="e">
        <f aca="false">K104*(J104/H104)</f>
        <v>#DIV/0!</v>
      </c>
      <c r="M104" s="26" t="s">
        <v>44</v>
      </c>
      <c r="N104" s="6"/>
      <c r="O104" s="27" t="s">
        <v>44</v>
      </c>
      <c r="P104" s="7"/>
      <c r="Q104" s="8"/>
      <c r="R104" s="4" t="n">
        <f aca="false">((G104/G105+G104/1200+((1+G105/1200)^(-119))*(1-G104/G105)))</f>
        <v>1.00433417688926</v>
      </c>
      <c r="S104" s="4" t="n">
        <f aca="false">S103*R103*E103/E104</f>
        <v>2.45678342827335</v>
      </c>
      <c r="T104" s="10" t="e">
        <f aca="false">(($J224/$J104)^(1/10)-1)</f>
        <v>#DIV/0!</v>
      </c>
      <c r="U104" s="10" t="n">
        <f aca="false">(($S224/$S104)^(1/10)-1)</f>
        <v>0.0425148420798547</v>
      </c>
      <c r="V104" s="10" t="e">
        <f aca="false">T104-U104</f>
        <v>#DIV/0!</v>
      </c>
      <c r="W104" s="10"/>
      <c r="X104" s="11"/>
      <c r="Y104" s="28"/>
    </row>
    <row r="105" customFormat="false" ht="14.65" hidden="false" customHeight="false" outlineLevel="0" collapsed="false">
      <c r="A105" s="1" t="n">
        <v>1879.01</v>
      </c>
      <c r="B105" s="2" t="n">
        <v>3.58</v>
      </c>
      <c r="C105" s="3" t="n">
        <v>0.1817</v>
      </c>
      <c r="D105" s="2" t="n">
        <v>0.3158</v>
      </c>
      <c r="E105" s="2" t="n">
        <v>8.277679339</v>
      </c>
      <c r="F105" s="3" t="n">
        <f aca="false">F104+1/12</f>
        <v>1879.04166666666</v>
      </c>
      <c r="G105" s="4" t="n">
        <v>4.22</v>
      </c>
      <c r="H105" s="3" t="n">
        <f aca="false">B105*$E$1862/E105</f>
        <v>0</v>
      </c>
      <c r="I105" s="3" t="n">
        <f aca="false">C105*$E$1862/E105</f>
        <v>0</v>
      </c>
      <c r="J105" s="5" t="e">
        <f aca="false">J104*((H105+(I105/12))/H104)</f>
        <v>#DIV/0!</v>
      </c>
      <c r="K105" s="3" t="n">
        <f aca="false">D105*$E$1862/E105</f>
        <v>0</v>
      </c>
      <c r="L105" s="5" t="e">
        <f aca="false">K105*(J105/H105)</f>
        <v>#DIV/0!</v>
      </c>
      <c r="M105" s="26" t="s">
        <v>44</v>
      </c>
      <c r="N105" s="6"/>
      <c r="O105" s="27" t="s">
        <v>44</v>
      </c>
      <c r="P105" s="7"/>
      <c r="Q105" s="8"/>
      <c r="R105" s="4" t="n">
        <f aca="false">((G105/G106+G105/1200+((1+G106/1200)^(-119))*(1-G105/G106)))</f>
        <v>1.00486633820061</v>
      </c>
      <c r="S105" s="4" t="n">
        <f aca="false">S104*R104*E104/E105</f>
        <v>2.43906445254984</v>
      </c>
      <c r="T105" s="10" t="e">
        <f aca="false">(($J225/$J105)^(1/10)-1)</f>
        <v>#DIV/0!</v>
      </c>
      <c r="U105" s="10" t="n">
        <f aca="false">(($S225/$S105)^(1/10)-1)</f>
        <v>0.0473999370532323</v>
      </c>
      <c r="V105" s="10" t="e">
        <f aca="false">T105-U105</f>
        <v>#DIV/0!</v>
      </c>
      <c r="W105" s="10"/>
      <c r="X105" s="11"/>
      <c r="Y105" s="28"/>
    </row>
    <row r="106" customFormat="false" ht="14.65" hidden="false" customHeight="false" outlineLevel="0" collapsed="false">
      <c r="A106" s="1" t="n">
        <v>1879.02</v>
      </c>
      <c r="B106" s="2" t="n">
        <v>3.71</v>
      </c>
      <c r="C106" s="3" t="n">
        <v>0.1833</v>
      </c>
      <c r="D106" s="2" t="n">
        <v>0.3217</v>
      </c>
      <c r="E106" s="2" t="n">
        <v>8.372844628</v>
      </c>
      <c r="F106" s="3" t="n">
        <f aca="false">F105+1/12</f>
        <v>1879.12499999999</v>
      </c>
      <c r="G106" s="4" t="n">
        <f aca="false">G105*11/12+G117*1/12</f>
        <v>4.20333333333333</v>
      </c>
      <c r="H106" s="3" t="n">
        <f aca="false">B106*$E$1862/E106</f>
        <v>0</v>
      </c>
      <c r="I106" s="3" t="n">
        <f aca="false">C106*$E$1862/E106</f>
        <v>0</v>
      </c>
      <c r="J106" s="5" t="e">
        <f aca="false">J105*((H106+(I106/12))/H105)</f>
        <v>#DIV/0!</v>
      </c>
      <c r="K106" s="3" t="n">
        <f aca="false">D106*$E$1862/E106</f>
        <v>0</v>
      </c>
      <c r="L106" s="5" t="e">
        <f aca="false">K106*(J106/H106)</f>
        <v>#DIV/0!</v>
      </c>
      <c r="M106" s="26" t="s">
        <v>44</v>
      </c>
      <c r="N106" s="6"/>
      <c r="O106" s="27" t="s">
        <v>44</v>
      </c>
      <c r="P106" s="7"/>
      <c r="Q106" s="8"/>
      <c r="R106" s="4" t="n">
        <f aca="false">((G106/G107+G106/1200+((1+G107/1200)^(-119))*(1-G106/G107)))</f>
        <v>1.00485349382128</v>
      </c>
      <c r="S106" s="4" t="n">
        <f aca="false">S105*R105*E105/E106</f>
        <v>2.42307658743878</v>
      </c>
      <c r="T106" s="10" t="e">
        <f aca="false">(($J226/$J106)^(1/10)-1)</f>
        <v>#DIV/0!</v>
      </c>
      <c r="U106" s="10" t="n">
        <f aca="false">(($S226/$S106)^(1/10)-1)</f>
        <v>0.0496681334625277</v>
      </c>
      <c r="V106" s="10" t="e">
        <f aca="false">T106-U106</f>
        <v>#DIV/0!</v>
      </c>
      <c r="W106" s="10"/>
      <c r="X106" s="11"/>
      <c r="Y106" s="28"/>
    </row>
    <row r="107" customFormat="false" ht="14.65" hidden="false" customHeight="false" outlineLevel="0" collapsed="false">
      <c r="A107" s="1" t="n">
        <v>1879.03</v>
      </c>
      <c r="B107" s="2" t="n">
        <v>3.65</v>
      </c>
      <c r="C107" s="3" t="n">
        <v>0.185</v>
      </c>
      <c r="D107" s="2" t="n">
        <v>0.3275</v>
      </c>
      <c r="E107" s="2" t="n">
        <v>8.277679339</v>
      </c>
      <c r="F107" s="3" t="n">
        <f aca="false">F106+1/12</f>
        <v>1879.20833333333</v>
      </c>
      <c r="G107" s="4" t="n">
        <f aca="false">G105*10/12+G117*2/12</f>
        <v>4.18666666666667</v>
      </c>
      <c r="H107" s="3" t="n">
        <f aca="false">B107*$E$1862/E107</f>
        <v>0</v>
      </c>
      <c r="I107" s="3" t="n">
        <f aca="false">C107*$E$1862/E107</f>
        <v>0</v>
      </c>
      <c r="J107" s="5" t="e">
        <f aca="false">J106*((H107+(I107/12))/H106)</f>
        <v>#DIV/0!</v>
      </c>
      <c r="K107" s="3" t="n">
        <f aca="false">D107*$E$1862/E107</f>
        <v>0</v>
      </c>
      <c r="L107" s="5" t="e">
        <f aca="false">K107*(J107/H107)</f>
        <v>#DIV/0!</v>
      </c>
      <c r="M107" s="26" t="s">
        <v>44</v>
      </c>
      <c r="N107" s="6"/>
      <c r="O107" s="27" t="s">
        <v>44</v>
      </c>
      <c r="P107" s="7"/>
      <c r="Q107" s="8"/>
      <c r="R107" s="4" t="n">
        <f aca="false">((G107/G108+G107/1200+((1+G108/1200)^(-119))*(1-G107/G108)))</f>
        <v>1.00484065056771</v>
      </c>
      <c r="S107" s="4" t="n">
        <f aca="false">S106*R106*E106/E107</f>
        <v>2.46282935695414</v>
      </c>
      <c r="T107" s="10" t="e">
        <f aca="false">(($J227/$J107)^(1/10)-1)</f>
        <v>#DIV/0!</v>
      </c>
      <c r="U107" s="10" t="n">
        <f aca="false">(($S227/$S107)^(1/10)-1)</f>
        <v>0.0495555040870455</v>
      </c>
      <c r="V107" s="10" t="e">
        <f aca="false">T107-U107</f>
        <v>#DIV/0!</v>
      </c>
      <c r="W107" s="10"/>
      <c r="X107" s="11"/>
      <c r="Y107" s="28"/>
    </row>
    <row r="108" customFormat="false" ht="14.65" hidden="false" customHeight="false" outlineLevel="0" collapsed="false">
      <c r="A108" s="1" t="n">
        <v>1879.04</v>
      </c>
      <c r="B108" s="2" t="n">
        <v>3.77</v>
      </c>
      <c r="C108" s="3" t="n">
        <v>0.1867</v>
      </c>
      <c r="D108" s="2" t="n">
        <v>0.3333</v>
      </c>
      <c r="E108" s="2" t="n">
        <v>8.18251405</v>
      </c>
      <c r="F108" s="3" t="n">
        <f aca="false">F107+1/12</f>
        <v>1879.29166666666</v>
      </c>
      <c r="G108" s="4" t="n">
        <f aca="false">G105*9/12+G117*3/12</f>
        <v>4.17</v>
      </c>
      <c r="H108" s="3" t="n">
        <f aca="false">B108*$E$1862/E108</f>
        <v>0</v>
      </c>
      <c r="I108" s="3" t="n">
        <f aca="false">C108*$E$1862/E108</f>
        <v>0</v>
      </c>
      <c r="J108" s="5" t="e">
        <f aca="false">J107*((H108+(I108/12))/H107)</f>
        <v>#DIV/0!</v>
      </c>
      <c r="K108" s="3" t="n">
        <f aca="false">D108*$E$1862/E108</f>
        <v>0</v>
      </c>
      <c r="L108" s="5" t="e">
        <f aca="false">K108*(J108/H108)</f>
        <v>#DIV/0!</v>
      </c>
      <c r="M108" s="26" t="s">
        <v>44</v>
      </c>
      <c r="N108" s="6"/>
      <c r="O108" s="27" t="s">
        <v>44</v>
      </c>
      <c r="P108" s="7"/>
      <c r="Q108" s="8"/>
      <c r="R108" s="4" t="n">
        <f aca="false">((G108/G109+G108/1200+((1+G109/1200)^(-119))*(1-G108/G109)))</f>
        <v>1.00482780844132</v>
      </c>
      <c r="S108" s="4" t="n">
        <f aca="false">S107*R107*E107/E108</f>
        <v>2.50353320968591</v>
      </c>
      <c r="T108" s="10" t="e">
        <f aca="false">(($J228/$J108)^(1/10)-1)</f>
        <v>#DIV/0!</v>
      </c>
      <c r="U108" s="10" t="n">
        <f aca="false">(($S228/$S108)^(1/10)-1)</f>
        <v>0.0481588138339275</v>
      </c>
      <c r="V108" s="10" t="e">
        <f aca="false">T108-U108</f>
        <v>#DIV/0!</v>
      </c>
      <c r="W108" s="10"/>
      <c r="X108" s="11"/>
      <c r="Y108" s="28"/>
    </row>
    <row r="109" customFormat="false" ht="14.65" hidden="false" customHeight="false" outlineLevel="0" collapsed="false">
      <c r="A109" s="1" t="n">
        <v>1879.05</v>
      </c>
      <c r="B109" s="2" t="n">
        <v>3.94</v>
      </c>
      <c r="C109" s="3" t="n">
        <v>0.1883</v>
      </c>
      <c r="D109" s="2" t="n">
        <v>0.3392</v>
      </c>
      <c r="E109" s="2" t="n">
        <v>8.18251405</v>
      </c>
      <c r="F109" s="3" t="n">
        <f aca="false">F108+1/12</f>
        <v>1879.37499999999</v>
      </c>
      <c r="G109" s="4" t="n">
        <f aca="false">G105*8/12+G117*4/12</f>
        <v>4.15333333333333</v>
      </c>
      <c r="H109" s="3" t="n">
        <f aca="false">B109*$E$1862/E109</f>
        <v>0</v>
      </c>
      <c r="I109" s="3" t="n">
        <f aca="false">C109*$E$1862/E109</f>
        <v>0</v>
      </c>
      <c r="J109" s="5" t="e">
        <f aca="false">J108*((H109+(I109/12))/H108)</f>
        <v>#DIV/0!</v>
      </c>
      <c r="K109" s="3" t="n">
        <f aca="false">D109*$E$1862/E109</f>
        <v>0</v>
      </c>
      <c r="L109" s="5" t="e">
        <f aca="false">K109*(J109/H109)</f>
        <v>#DIV/0!</v>
      </c>
      <c r="M109" s="26" t="s">
        <v>44</v>
      </c>
      <c r="N109" s="6"/>
      <c r="O109" s="27" t="s">
        <v>44</v>
      </c>
      <c r="P109" s="7"/>
      <c r="Q109" s="8"/>
      <c r="R109" s="4" t="n">
        <f aca="false">((G109/G110+G109/1200+((1+G110/1200)^(-119))*(1-G109/G110)))</f>
        <v>1.00481496744349</v>
      </c>
      <c r="S109" s="4" t="n">
        <f aca="false">S108*R108*E108/E109</f>
        <v>2.51561978844875</v>
      </c>
      <c r="T109" s="10" t="e">
        <f aca="false">(($J229/$J109)^(1/10)-1)</f>
        <v>#DIV/0!</v>
      </c>
      <c r="U109" s="10" t="n">
        <f aca="false">(($S229/$S109)^(1/10)-1)</f>
        <v>0.0505671100866896</v>
      </c>
      <c r="V109" s="10" t="e">
        <f aca="false">T109-U109</f>
        <v>#DIV/0!</v>
      </c>
      <c r="W109" s="10"/>
      <c r="X109" s="11"/>
      <c r="Y109" s="28"/>
    </row>
    <row r="110" customFormat="false" ht="14.65" hidden="false" customHeight="false" outlineLevel="0" collapsed="false">
      <c r="A110" s="1" t="n">
        <v>1879.06</v>
      </c>
      <c r="B110" s="2" t="n">
        <v>3.96</v>
      </c>
      <c r="C110" s="3" t="n">
        <v>0.19</v>
      </c>
      <c r="D110" s="2" t="n">
        <v>0.345</v>
      </c>
      <c r="E110" s="2" t="n">
        <v>8.087381157</v>
      </c>
      <c r="F110" s="3" t="n">
        <f aca="false">F109+1/12</f>
        <v>1879.45833333333</v>
      </c>
      <c r="G110" s="4" t="n">
        <f aca="false">G105*7/12+G117*5/12</f>
        <v>4.13666666666667</v>
      </c>
      <c r="H110" s="3" t="n">
        <f aca="false">B110*$E$1862/E110</f>
        <v>0</v>
      </c>
      <c r="I110" s="3" t="n">
        <f aca="false">C110*$E$1862/E110</f>
        <v>0</v>
      </c>
      <c r="J110" s="5" t="e">
        <f aca="false">J109*((H110+(I110/12))/H109)</f>
        <v>#DIV/0!</v>
      </c>
      <c r="K110" s="3" t="n">
        <f aca="false">D110*$E$1862/E110</f>
        <v>0</v>
      </c>
      <c r="L110" s="5" t="e">
        <f aca="false">K110*(J110/H110)</f>
        <v>#DIV/0!</v>
      </c>
      <c r="M110" s="26" t="s">
        <v>44</v>
      </c>
      <c r="N110" s="6"/>
      <c r="O110" s="27" t="s">
        <v>44</v>
      </c>
      <c r="P110" s="7"/>
      <c r="Q110" s="8"/>
      <c r="R110" s="4" t="n">
        <f aca="false">((G110/G111+G110/1200+((1+G111/1200)^(-119))*(1-G110/G111)))</f>
        <v>1.00480212757562</v>
      </c>
      <c r="S110" s="4" t="n">
        <f aca="false">S109*R109*E109/E110</f>
        <v>2.55746645368257</v>
      </c>
      <c r="T110" s="10" t="e">
        <f aca="false">(($J230/$J110)^(1/10)-1)</f>
        <v>#DIV/0!</v>
      </c>
      <c r="U110" s="10" t="n">
        <f aca="false">(($S230/$S110)^(1/10)-1)</f>
        <v>0.0491575524913941</v>
      </c>
      <c r="V110" s="10" t="e">
        <f aca="false">T110-U110</f>
        <v>#DIV/0!</v>
      </c>
      <c r="W110" s="10"/>
      <c r="X110" s="11"/>
      <c r="Y110" s="28"/>
    </row>
    <row r="111" customFormat="false" ht="14.65" hidden="false" customHeight="false" outlineLevel="0" collapsed="false">
      <c r="A111" s="1" t="n">
        <v>1879.07</v>
      </c>
      <c r="B111" s="2" t="n">
        <v>4.04</v>
      </c>
      <c r="C111" s="3" t="n">
        <v>0.1917</v>
      </c>
      <c r="D111" s="2" t="n">
        <v>0.3508</v>
      </c>
      <c r="E111" s="2" t="n">
        <v>8.18251405</v>
      </c>
      <c r="F111" s="3" t="n">
        <f aca="false">F110+1/12</f>
        <v>1879.54166666666</v>
      </c>
      <c r="G111" s="4" t="n">
        <f aca="false">G105*6/12+G117*6/12</f>
        <v>4.12</v>
      </c>
      <c r="H111" s="3" t="n">
        <f aca="false">B111*$E$1862/E111</f>
        <v>0</v>
      </c>
      <c r="I111" s="3" t="n">
        <f aca="false">C111*$E$1862/E111</f>
        <v>0</v>
      </c>
      <c r="J111" s="5" t="e">
        <f aca="false">J110*((H111+(I111/12))/H110)</f>
        <v>#DIV/0!</v>
      </c>
      <c r="K111" s="3" t="n">
        <f aca="false">D111*$E$1862/E111</f>
        <v>0</v>
      </c>
      <c r="L111" s="5" t="e">
        <f aca="false">K111*(J111/H111)</f>
        <v>#DIV/0!</v>
      </c>
      <c r="M111" s="26" t="s">
        <v>44</v>
      </c>
      <c r="N111" s="6"/>
      <c r="O111" s="27" t="s">
        <v>44</v>
      </c>
      <c r="P111" s="7"/>
      <c r="Q111" s="8"/>
      <c r="R111" s="4" t="n">
        <f aca="false">((G111/G112+G111/1200+((1+G112/1200)^(-119))*(1-G111/G112)))</f>
        <v>1.00478928883912</v>
      </c>
      <c r="S111" s="4" t="n">
        <f aca="false">S110*R110*E110/E111</f>
        <v>2.53987090936817</v>
      </c>
      <c r="T111" s="10" t="e">
        <f aca="false">(($J231/$J111)^(1/10)-1)</f>
        <v>#DIV/0!</v>
      </c>
      <c r="U111" s="10" t="n">
        <f aca="false">(($S231/$S111)^(1/10)-1)</f>
        <v>0.0502044585247674</v>
      </c>
      <c r="V111" s="10" t="e">
        <f aca="false">T111-U111</f>
        <v>#DIV/0!</v>
      </c>
      <c r="W111" s="10"/>
      <c r="X111" s="11"/>
      <c r="Y111" s="28"/>
    </row>
    <row r="112" customFormat="false" ht="14.65" hidden="false" customHeight="false" outlineLevel="0" collapsed="false">
      <c r="A112" s="1" t="n">
        <v>1879.08</v>
      </c>
      <c r="B112" s="2" t="n">
        <v>4.07</v>
      </c>
      <c r="C112" s="3" t="n">
        <v>0.1933</v>
      </c>
      <c r="D112" s="2" t="n">
        <v>0.3567</v>
      </c>
      <c r="E112" s="2" t="n">
        <v>8.18251405</v>
      </c>
      <c r="F112" s="3" t="n">
        <f aca="false">F111+1/12</f>
        <v>1879.62499999999</v>
      </c>
      <c r="G112" s="4" t="n">
        <f aca="false">G105*5/12+G117*7/12</f>
        <v>4.10333333333333</v>
      </c>
      <c r="H112" s="3" t="n">
        <f aca="false">B112*$E$1862/E112</f>
        <v>0</v>
      </c>
      <c r="I112" s="3" t="n">
        <f aca="false">C112*$E$1862/E112</f>
        <v>0</v>
      </c>
      <c r="J112" s="5" t="e">
        <f aca="false">J111*((H112+(I112/12))/H111)</f>
        <v>#DIV/0!</v>
      </c>
      <c r="K112" s="3" t="n">
        <f aca="false">D112*$E$1862/E112</f>
        <v>0</v>
      </c>
      <c r="L112" s="5" t="e">
        <f aca="false">K112*(J112/H112)</f>
        <v>#DIV/0!</v>
      </c>
      <c r="M112" s="26" t="s">
        <v>44</v>
      </c>
      <c r="N112" s="6"/>
      <c r="O112" s="27" t="s">
        <v>44</v>
      </c>
      <c r="P112" s="7"/>
      <c r="Q112" s="8"/>
      <c r="R112" s="4" t="n">
        <f aca="false">((G112/G113+G112/1200+((1+G113/1200)^(-119))*(1-G112/G113)))</f>
        <v>1.00477645123539</v>
      </c>
      <c r="S112" s="4" t="n">
        <f aca="false">S111*R111*E111/E112</f>
        <v>2.55203508476721</v>
      </c>
      <c r="T112" s="10" t="e">
        <f aca="false">(($J232/$J112)^(1/10)-1)</f>
        <v>#DIV/0!</v>
      </c>
      <c r="U112" s="10" t="n">
        <f aca="false">(($S232/$S112)^(1/10)-1)</f>
        <v>0.0500248689875902</v>
      </c>
      <c r="V112" s="10" t="e">
        <f aca="false">T112-U112</f>
        <v>#DIV/0!</v>
      </c>
      <c r="W112" s="10"/>
      <c r="X112" s="11"/>
      <c r="Y112" s="28"/>
    </row>
    <row r="113" customFormat="false" ht="14.65" hidden="false" customHeight="false" outlineLevel="0" collapsed="false">
      <c r="A113" s="1" t="n">
        <v>1879.09</v>
      </c>
      <c r="B113" s="2" t="n">
        <v>4.22</v>
      </c>
      <c r="C113" s="3" t="n">
        <v>0.195</v>
      </c>
      <c r="D113" s="2" t="n">
        <v>0.3625</v>
      </c>
      <c r="E113" s="2" t="n">
        <v>8.467928926</v>
      </c>
      <c r="F113" s="3" t="n">
        <f aca="false">F112+1/12</f>
        <v>1879.70833333333</v>
      </c>
      <c r="G113" s="4" t="n">
        <f aca="false">G105*4/12+G117*8/12</f>
        <v>4.08666666666667</v>
      </c>
      <c r="H113" s="3" t="n">
        <f aca="false">B113*$E$1862/E113</f>
        <v>0</v>
      </c>
      <c r="I113" s="3" t="n">
        <f aca="false">C113*$E$1862/E113</f>
        <v>0</v>
      </c>
      <c r="J113" s="5" t="e">
        <f aca="false">J112*((H113+(I113/12))/H112)</f>
        <v>#DIV/0!</v>
      </c>
      <c r="K113" s="3" t="n">
        <f aca="false">D113*$E$1862/E113</f>
        <v>0</v>
      </c>
      <c r="L113" s="5" t="e">
        <f aca="false">K113*(J113/H113)</f>
        <v>#DIV/0!</v>
      </c>
      <c r="M113" s="26" t="s">
        <v>44</v>
      </c>
      <c r="N113" s="6"/>
      <c r="O113" s="27" t="s">
        <v>44</v>
      </c>
      <c r="P113" s="7"/>
      <c r="Q113" s="8"/>
      <c r="R113" s="4" t="n">
        <f aca="false">((G113/G114+G113/1200+((1+G114/1200)^(-119))*(1-G113/G114)))</f>
        <v>1.00476361476584</v>
      </c>
      <c r="S113" s="4" t="n">
        <f aca="false">S112*R112*E112/E113</f>
        <v>2.47779655165644</v>
      </c>
      <c r="T113" s="10" t="e">
        <f aca="false">(($J233/$J113)^(1/10)-1)</f>
        <v>#DIV/0!</v>
      </c>
      <c r="U113" s="10" t="n">
        <f aca="false">(($S233/$S113)^(1/10)-1)</f>
        <v>0.0521443945279969</v>
      </c>
      <c r="V113" s="10" t="e">
        <f aca="false">T113-U113</f>
        <v>#DIV/0!</v>
      </c>
      <c r="W113" s="10"/>
      <c r="X113" s="11"/>
      <c r="Y113" s="28"/>
    </row>
    <row r="114" customFormat="false" ht="14.65" hidden="false" customHeight="false" outlineLevel="0" collapsed="false">
      <c r="A114" s="1" t="n">
        <v>1879.1</v>
      </c>
      <c r="B114" s="2" t="n">
        <v>4.68</v>
      </c>
      <c r="C114" s="3" t="n">
        <v>0.1967</v>
      </c>
      <c r="D114" s="2" t="n">
        <v>0.3683</v>
      </c>
      <c r="E114" s="2" t="n">
        <v>8.94367438</v>
      </c>
      <c r="F114" s="3" t="n">
        <f aca="false">F113+1/12</f>
        <v>1879.79166666666</v>
      </c>
      <c r="G114" s="4" t="n">
        <f aca="false">G105*3/12+G117*9/12</f>
        <v>4.07</v>
      </c>
      <c r="H114" s="3" t="n">
        <f aca="false">B114*$E$1862/E114</f>
        <v>0</v>
      </c>
      <c r="I114" s="3" t="n">
        <f aca="false">C114*$E$1862/E114</f>
        <v>0</v>
      </c>
      <c r="J114" s="5" t="e">
        <f aca="false">J113*((H114+(I114/12))/H113)</f>
        <v>#DIV/0!</v>
      </c>
      <c r="K114" s="3" t="n">
        <f aca="false">D114*$E$1862/E114</f>
        <v>0</v>
      </c>
      <c r="L114" s="5" t="e">
        <f aca="false">K114*(J114/H114)</f>
        <v>#DIV/0!</v>
      </c>
      <c r="M114" s="26" t="s">
        <v>44</v>
      </c>
      <c r="N114" s="6"/>
      <c r="O114" s="27" t="s">
        <v>44</v>
      </c>
      <c r="P114" s="7"/>
      <c r="Q114" s="8"/>
      <c r="R114" s="4" t="n">
        <f aca="false">((G114/G115+G114/1200+((1+G115/1200)^(-119))*(1-G114/G115)))</f>
        <v>1.00475077943188</v>
      </c>
      <c r="S114" s="4" t="n">
        <f aca="false">S113*R113*E113/E114</f>
        <v>2.35716926101545</v>
      </c>
      <c r="T114" s="10" t="e">
        <f aca="false">(($J234/$J114)^(1/10)-1)</f>
        <v>#DIV/0!</v>
      </c>
      <c r="U114" s="10" t="n">
        <f aca="false">(($S234/$S114)^(1/10)-1)</f>
        <v>0.057732581236855</v>
      </c>
      <c r="V114" s="10" t="e">
        <f aca="false">T114-U114</f>
        <v>#DIV/0!</v>
      </c>
      <c r="W114" s="10"/>
      <c r="X114" s="11"/>
      <c r="Y114" s="28"/>
    </row>
    <row r="115" customFormat="false" ht="14.65" hidden="false" customHeight="false" outlineLevel="0" collapsed="false">
      <c r="A115" s="1" t="n">
        <v>1879.11</v>
      </c>
      <c r="B115" s="2" t="n">
        <v>4.93</v>
      </c>
      <c r="C115" s="3" t="n">
        <v>0.1983</v>
      </c>
      <c r="D115" s="2" t="n">
        <v>0.3742</v>
      </c>
      <c r="E115" s="2" t="n">
        <v>9.419419835</v>
      </c>
      <c r="F115" s="3" t="n">
        <f aca="false">F114+1/12</f>
        <v>1879.87499999999</v>
      </c>
      <c r="G115" s="4" t="n">
        <f aca="false">G105*2/12+G117*10/12</f>
        <v>4.05333333333333</v>
      </c>
      <c r="H115" s="3" t="n">
        <f aca="false">B115*$E$1862/E115</f>
        <v>0</v>
      </c>
      <c r="I115" s="3" t="n">
        <f aca="false">C115*$E$1862/E115</f>
        <v>0</v>
      </c>
      <c r="J115" s="5" t="e">
        <f aca="false">J114*((H115+(I115/12))/H114)</f>
        <v>#DIV/0!</v>
      </c>
      <c r="K115" s="3" t="n">
        <f aca="false">D115*$E$1862/E115</f>
        <v>0</v>
      </c>
      <c r="L115" s="5" t="e">
        <f aca="false">K115*(J115/H115)</f>
        <v>#DIV/0!</v>
      </c>
      <c r="M115" s="26" t="s">
        <v>44</v>
      </c>
      <c r="N115" s="6"/>
      <c r="O115" s="27" t="s">
        <v>44</v>
      </c>
      <c r="P115" s="7"/>
      <c r="Q115" s="8"/>
      <c r="R115" s="4" t="n">
        <f aca="false">((G115/G116+G115/1200+((1+G116/1200)^(-119))*(1-G115/G116)))</f>
        <v>1.00473794523491</v>
      </c>
      <c r="S115" s="4" t="n">
        <f aca="false">S114*R114*E114/E115</f>
        <v>2.24874880459364</v>
      </c>
      <c r="T115" s="10" t="e">
        <f aca="false">(($J235/$J115)^(1/10)-1)</f>
        <v>#DIV/0!</v>
      </c>
      <c r="U115" s="10" t="n">
        <f aca="false">(($S235/$S115)^(1/10)-1)</f>
        <v>0.0630503238603335</v>
      </c>
      <c r="V115" s="10" t="e">
        <f aca="false">T115-U115</f>
        <v>#DIV/0!</v>
      </c>
      <c r="W115" s="10"/>
      <c r="X115" s="11"/>
      <c r="Y115" s="28"/>
    </row>
    <row r="116" customFormat="false" ht="14.65" hidden="false" customHeight="false" outlineLevel="0" collapsed="false">
      <c r="A116" s="1" t="n">
        <v>1879.12</v>
      </c>
      <c r="B116" s="2" t="n">
        <v>4.92</v>
      </c>
      <c r="C116" s="3" t="n">
        <v>0.2</v>
      </c>
      <c r="D116" s="2" t="n">
        <v>0.38</v>
      </c>
      <c r="E116" s="2" t="n">
        <v>9.704834711</v>
      </c>
      <c r="F116" s="3" t="n">
        <f aca="false">F115+1/12</f>
        <v>1879.95833333333</v>
      </c>
      <c r="G116" s="4" t="n">
        <f aca="false">G105*1/12+G117*11/12</f>
        <v>4.03666666666667</v>
      </c>
      <c r="H116" s="3" t="n">
        <f aca="false">B116*$E$1862/E116</f>
        <v>0</v>
      </c>
      <c r="I116" s="3" t="n">
        <f aca="false">C116*$E$1862/E116</f>
        <v>0</v>
      </c>
      <c r="J116" s="5" t="e">
        <f aca="false">J115*((H116+(I116/12))/H115)</f>
        <v>#DIV/0!</v>
      </c>
      <c r="K116" s="3" t="n">
        <f aca="false">D116*$E$1862/E116</f>
        <v>0</v>
      </c>
      <c r="L116" s="5" t="e">
        <f aca="false">K116*(J116/H116)</f>
        <v>#DIV/0!</v>
      </c>
      <c r="M116" s="26" t="s">
        <v>44</v>
      </c>
      <c r="N116" s="6"/>
      <c r="O116" s="27" t="s">
        <v>44</v>
      </c>
      <c r="P116" s="7"/>
      <c r="Q116" s="8"/>
      <c r="R116" s="4" t="n">
        <f aca="false">((G116/G117+G116/1200+((1+G117/1200)^(-119))*(1-G116/G117)))</f>
        <v>1.00472511217634</v>
      </c>
      <c r="S116" s="4" t="n">
        <f aca="false">S115*R115*E115/E116</f>
        <v>2.19295520768191</v>
      </c>
      <c r="T116" s="10" t="e">
        <f aca="false">(($J236/$J116)^(1/10)-1)</f>
        <v>#DIV/0!</v>
      </c>
      <c r="U116" s="10" t="n">
        <f aca="false">(($S236/$S116)^(1/10)-1)</f>
        <v>0.0647432862239474</v>
      </c>
      <c r="V116" s="10" t="e">
        <f aca="false">T116-U116</f>
        <v>#DIV/0!</v>
      </c>
      <c r="W116" s="10"/>
      <c r="X116" s="11"/>
      <c r="Y116" s="28"/>
    </row>
    <row r="117" customFormat="false" ht="14.65" hidden="false" customHeight="false" outlineLevel="0" collapsed="false">
      <c r="A117" s="1" t="n">
        <v>1880.01</v>
      </c>
      <c r="B117" s="2" t="n">
        <v>5.11</v>
      </c>
      <c r="C117" s="3" t="n">
        <v>0.205</v>
      </c>
      <c r="D117" s="2" t="n">
        <v>0.3892</v>
      </c>
      <c r="E117" s="2" t="n">
        <v>9.990330579</v>
      </c>
      <c r="F117" s="3" t="n">
        <f aca="false">F116+1/12</f>
        <v>1880.04166666666</v>
      </c>
      <c r="G117" s="4" t="n">
        <v>4.02</v>
      </c>
      <c r="H117" s="3" t="n">
        <f aca="false">B117*$E$1862/E117</f>
        <v>0</v>
      </c>
      <c r="I117" s="3" t="n">
        <f aca="false">C117*$E$1862/E117</f>
        <v>0</v>
      </c>
      <c r="J117" s="5" t="e">
        <f aca="false">J116*((H117+(I117/12))/H116)</f>
        <v>#DIV/0!</v>
      </c>
      <c r="K117" s="3" t="n">
        <f aca="false">D117*$E$1862/E117</f>
        <v>0</v>
      </c>
      <c r="L117" s="5" t="e">
        <f aca="false">K117*(J117/H117)</f>
        <v>#DIV/0!</v>
      </c>
      <c r="M117" s="26" t="s">
        <v>44</v>
      </c>
      <c r="N117" s="6"/>
      <c r="O117" s="27" t="s">
        <v>44</v>
      </c>
      <c r="P117" s="7"/>
      <c r="Q117" s="8"/>
      <c r="R117" s="4" t="n">
        <f aca="false">((G117/G118+G117/1200+((1+G118/1200)^(-119))*(1-G117/G118)))</f>
        <v>1.0055306639798</v>
      </c>
      <c r="S117" s="4" t="n">
        <f aca="false">S116*R116*E116/E117</f>
        <v>2.14035248912979</v>
      </c>
      <c r="T117" s="10" t="e">
        <f aca="false">(($J237/$J117)^(1/10)-1)</f>
        <v>#DIV/0!</v>
      </c>
      <c r="U117" s="10" t="n">
        <f aca="false">(($S237/$S117)^(1/10)-1)</f>
        <v>0.070297515736478</v>
      </c>
      <c r="V117" s="10" t="e">
        <f aca="false">T117-U117</f>
        <v>#DIV/0!</v>
      </c>
      <c r="W117" s="10"/>
      <c r="X117" s="11"/>
      <c r="Y117" s="28"/>
    </row>
    <row r="118" customFormat="false" ht="14.65" hidden="false" customHeight="false" outlineLevel="0" collapsed="false">
      <c r="A118" s="1" t="n">
        <v>1880.02</v>
      </c>
      <c r="B118" s="2" t="n">
        <v>5.2</v>
      </c>
      <c r="C118" s="3" t="n">
        <v>0.21</v>
      </c>
      <c r="D118" s="2" t="n">
        <v>0.3983</v>
      </c>
      <c r="E118" s="2" t="n">
        <v>9.990330579</v>
      </c>
      <c r="F118" s="3" t="n">
        <f aca="false">F117+1/12</f>
        <v>1880.12499999999</v>
      </c>
      <c r="G118" s="4" t="n">
        <f aca="false">G117*11/12+G129*1/12</f>
        <v>3.99333333333333</v>
      </c>
      <c r="H118" s="3" t="n">
        <f aca="false">B118*$E$1862/E118</f>
        <v>0</v>
      </c>
      <c r="I118" s="3" t="n">
        <f aca="false">C118*$E$1862/E118</f>
        <v>0</v>
      </c>
      <c r="J118" s="5" t="e">
        <f aca="false">J117*((H118+(I118/12))/H117)</f>
        <v>#DIV/0!</v>
      </c>
      <c r="K118" s="3" t="n">
        <f aca="false">D118*$E$1862/E118</f>
        <v>0</v>
      </c>
      <c r="L118" s="5" t="e">
        <f aca="false">K118*(J118/H118)</f>
        <v>#DIV/0!</v>
      </c>
      <c r="M118" s="26" t="s">
        <v>44</v>
      </c>
      <c r="N118" s="6"/>
      <c r="O118" s="27" t="s">
        <v>44</v>
      </c>
      <c r="P118" s="7"/>
      <c r="Q118" s="8"/>
      <c r="R118" s="4" t="n">
        <f aca="false">((G118/G119+G118/1200+((1+G119/1200)^(-119))*(1-G118/G119)))</f>
        <v>1.00551115315544</v>
      </c>
      <c r="S118" s="4" t="n">
        <f aca="false">S117*R117*E117/E118</f>
        <v>2.1521900595455</v>
      </c>
      <c r="T118" s="10" t="e">
        <f aca="false">(($J238/$J118)^(1/10)-1)</f>
        <v>#DIV/0!</v>
      </c>
      <c r="U118" s="10" t="n">
        <f aca="false">(($S238/$S118)^(1/10)-1)</f>
        <v>0.0698624871855942</v>
      </c>
      <c r="V118" s="10" t="e">
        <f aca="false">T118-U118</f>
        <v>#DIV/0!</v>
      </c>
      <c r="W118" s="10"/>
      <c r="X118" s="11"/>
      <c r="Y118" s="28"/>
    </row>
    <row r="119" customFormat="false" ht="14.65" hidden="false" customHeight="false" outlineLevel="0" collapsed="false">
      <c r="A119" s="1" t="n">
        <v>1880.03</v>
      </c>
      <c r="B119" s="2" t="n">
        <v>5.3</v>
      </c>
      <c r="C119" s="3" t="n">
        <v>0.215</v>
      </c>
      <c r="D119" s="2" t="n">
        <v>0.4075</v>
      </c>
      <c r="E119" s="2" t="n">
        <v>10.08541488</v>
      </c>
      <c r="F119" s="3" t="n">
        <f aca="false">F118+1/12</f>
        <v>1880.20833333333</v>
      </c>
      <c r="G119" s="4" t="n">
        <f aca="false">G117*10/12+G129*2/12</f>
        <v>3.96666666666667</v>
      </c>
      <c r="H119" s="3" t="n">
        <f aca="false">B119*$E$1862/E119</f>
        <v>0</v>
      </c>
      <c r="I119" s="3" t="n">
        <f aca="false">C119*$E$1862/E119</f>
        <v>0</v>
      </c>
      <c r="J119" s="5" t="e">
        <f aca="false">J118*((H119+(I119/12))/H118)</f>
        <v>#DIV/0!</v>
      </c>
      <c r="K119" s="3" t="n">
        <f aca="false">D119*$E$1862/E119</f>
        <v>0</v>
      </c>
      <c r="L119" s="5" t="e">
        <f aca="false">K119*(J119/H119)</f>
        <v>#DIV/0!</v>
      </c>
      <c r="M119" s="26" t="s">
        <v>44</v>
      </c>
      <c r="N119" s="6"/>
      <c r="O119" s="27" t="s">
        <v>44</v>
      </c>
      <c r="P119" s="7"/>
      <c r="Q119" s="8"/>
      <c r="R119" s="4" t="n">
        <f aca="false">((G119/G120+G119/1200+((1+G120/1200)^(-119))*(1-G119/G120)))</f>
        <v>1.00549164701835</v>
      </c>
      <c r="S119" s="4" t="n">
        <f aca="false">S118*R118*E118/E119</f>
        <v>2.14364864726301</v>
      </c>
      <c r="T119" s="10" t="e">
        <f aca="false">(($J239/$J119)^(1/10)-1)</f>
        <v>#DIV/0!</v>
      </c>
      <c r="U119" s="10" t="n">
        <f aca="false">(($S239/$S119)^(1/10)-1)</f>
        <v>0.0704448230149954</v>
      </c>
      <c r="V119" s="10" t="e">
        <f aca="false">T119-U119</f>
        <v>#DIV/0!</v>
      </c>
      <c r="W119" s="10"/>
      <c r="X119" s="11"/>
      <c r="Y119" s="28"/>
    </row>
    <row r="120" customFormat="false" ht="14.65" hidden="false" customHeight="false" outlineLevel="0" collapsed="false">
      <c r="A120" s="1" t="n">
        <v>1880.04</v>
      </c>
      <c r="B120" s="2" t="n">
        <v>5.18</v>
      </c>
      <c r="C120" s="3" t="n">
        <v>0.22</v>
      </c>
      <c r="D120" s="2" t="n">
        <v>0.4167</v>
      </c>
      <c r="E120" s="2" t="n">
        <v>9.704834711</v>
      </c>
      <c r="F120" s="3" t="n">
        <f aca="false">F119+1/12</f>
        <v>1880.29166666666</v>
      </c>
      <c r="G120" s="4" t="n">
        <f aca="false">G117*9/12+G129*3/12</f>
        <v>3.94</v>
      </c>
      <c r="H120" s="3" t="n">
        <f aca="false">B120*$E$1862/E120</f>
        <v>0</v>
      </c>
      <c r="I120" s="3" t="n">
        <f aca="false">C120*$E$1862/E120</f>
        <v>0</v>
      </c>
      <c r="J120" s="5" t="e">
        <f aca="false">J119*((H120+(I120/12))/H119)</f>
        <v>#DIV/0!</v>
      </c>
      <c r="K120" s="3" t="n">
        <f aca="false">D120*$E$1862/E120</f>
        <v>0</v>
      </c>
      <c r="L120" s="5" t="e">
        <f aca="false">K120*(J120/H120)</f>
        <v>#DIV/0!</v>
      </c>
      <c r="M120" s="26" t="s">
        <v>44</v>
      </c>
      <c r="N120" s="6"/>
      <c r="O120" s="27" t="s">
        <v>44</v>
      </c>
      <c r="P120" s="7"/>
      <c r="Q120" s="8"/>
      <c r="R120" s="4" t="n">
        <f aca="false">((G120/G121+G120/1200+((1+G121/1200)^(-119))*(1-G120/G121)))</f>
        <v>1.00547214557785</v>
      </c>
      <c r="S120" s="4" t="n">
        <f aca="false">S119*R119*E119/E120</f>
        <v>2.23994676331367</v>
      </c>
      <c r="T120" s="10" t="e">
        <f aca="false">(($J240/$J120)^(1/10)-1)</f>
        <v>#DIV/0!</v>
      </c>
      <c r="U120" s="10" t="n">
        <f aca="false">(($S240/$S120)^(1/10)-1)</f>
        <v>0.065909053785044</v>
      </c>
      <c r="V120" s="10" t="e">
        <f aca="false">T120-U120</f>
        <v>#DIV/0!</v>
      </c>
      <c r="W120" s="10"/>
      <c r="X120" s="11"/>
      <c r="Y120" s="28"/>
    </row>
    <row r="121" customFormat="false" ht="14.65" hidden="false" customHeight="false" outlineLevel="0" collapsed="false">
      <c r="A121" s="1" t="n">
        <v>1880.05</v>
      </c>
      <c r="B121" s="2" t="n">
        <v>4.77</v>
      </c>
      <c r="C121" s="3" t="n">
        <v>0.225</v>
      </c>
      <c r="D121" s="2" t="n">
        <v>0.4258</v>
      </c>
      <c r="E121" s="2" t="n">
        <v>9.419419835</v>
      </c>
      <c r="F121" s="3" t="n">
        <f aca="false">F120+1/12</f>
        <v>1880.37499999999</v>
      </c>
      <c r="G121" s="4" t="n">
        <f aca="false">G117*8/12+G129*4/12</f>
        <v>3.91333333333333</v>
      </c>
      <c r="H121" s="3" t="n">
        <f aca="false">B121*$E$1862/E121</f>
        <v>0</v>
      </c>
      <c r="I121" s="3" t="n">
        <f aca="false">C121*$E$1862/E121</f>
        <v>0</v>
      </c>
      <c r="J121" s="5" t="e">
        <f aca="false">J120*((H121+(I121/12))/H120)</f>
        <v>#DIV/0!</v>
      </c>
      <c r="K121" s="3" t="n">
        <f aca="false">D121*$E$1862/E121</f>
        <v>0</v>
      </c>
      <c r="L121" s="5" t="e">
        <f aca="false">K121*(J121/H121)</f>
        <v>#DIV/0!</v>
      </c>
      <c r="M121" s="26" t="s">
        <v>44</v>
      </c>
      <c r="N121" s="6"/>
      <c r="O121" s="27" t="s">
        <v>44</v>
      </c>
      <c r="P121" s="7"/>
      <c r="Q121" s="8"/>
      <c r="R121" s="4" t="n">
        <f aca="false">((G121/G122+G121/1200+((1+G122/1200)^(-119))*(1-G121/G122)))</f>
        <v>1.00545264884329</v>
      </c>
      <c r="S121" s="4" t="n">
        <f aca="false">S120*R120*E120/E121</f>
        <v>2.3204474050599</v>
      </c>
      <c r="T121" s="10" t="e">
        <f aca="false">(($J241/$J121)^(1/10)-1)</f>
        <v>#DIV/0!</v>
      </c>
      <c r="U121" s="10" t="n">
        <f aca="false">(($S241/$S121)^(1/10)-1)</f>
        <v>0.0609922090326318</v>
      </c>
      <c r="V121" s="10" t="e">
        <f aca="false">T121-U121</f>
        <v>#DIV/0!</v>
      </c>
      <c r="W121" s="10"/>
      <c r="X121" s="11"/>
      <c r="Y121" s="28"/>
    </row>
    <row r="122" customFormat="false" ht="14.65" hidden="false" customHeight="false" outlineLevel="0" collapsed="false">
      <c r="A122" s="1" t="n">
        <v>1880.06</v>
      </c>
      <c r="B122" s="2" t="n">
        <v>4.79</v>
      </c>
      <c r="C122" s="3" t="n">
        <v>0.23</v>
      </c>
      <c r="D122" s="2" t="n">
        <v>0.435</v>
      </c>
      <c r="E122" s="2" t="n">
        <v>9.229089256</v>
      </c>
      <c r="F122" s="3" t="n">
        <f aca="false">F121+1/12</f>
        <v>1880.45833333332</v>
      </c>
      <c r="G122" s="4" t="n">
        <f aca="false">G117*7/12+G129*5/12</f>
        <v>3.88666666666667</v>
      </c>
      <c r="H122" s="3" t="n">
        <f aca="false">B122*$E$1862/E122</f>
        <v>0</v>
      </c>
      <c r="I122" s="3" t="n">
        <f aca="false">C122*$E$1862/E122</f>
        <v>0</v>
      </c>
      <c r="J122" s="5" t="e">
        <f aca="false">J121*((H122+(I122/12))/H121)</f>
        <v>#DIV/0!</v>
      </c>
      <c r="K122" s="3" t="n">
        <f aca="false">D122*$E$1862/E122</f>
        <v>0</v>
      </c>
      <c r="L122" s="5" t="e">
        <f aca="false">K122*(J122/H122)</f>
        <v>#DIV/0!</v>
      </c>
      <c r="M122" s="26" t="s">
        <v>44</v>
      </c>
      <c r="N122" s="6"/>
      <c r="O122" s="27" t="s">
        <v>44</v>
      </c>
      <c r="P122" s="7"/>
      <c r="Q122" s="8"/>
      <c r="R122" s="4" t="n">
        <f aca="false">((G122/G123+G122/1200+((1+G123/1200)^(-119))*(1-G122/G123)))</f>
        <v>1.00543315682401</v>
      </c>
      <c r="S122" s="4" t="n">
        <f aca="false">S121*R121*E121/E122</f>
        <v>2.38121527623043</v>
      </c>
      <c r="T122" s="10" t="e">
        <f aca="false">(($J242/$J122)^(1/10)-1)</f>
        <v>#DIV/0!</v>
      </c>
      <c r="U122" s="10" t="n">
        <f aca="false">(($S242/$S122)^(1/10)-1)</f>
        <v>0.0584127805267105</v>
      </c>
      <c r="V122" s="10" t="e">
        <f aca="false">T122-U122</f>
        <v>#DIV/0!</v>
      </c>
      <c r="W122" s="10"/>
      <c r="X122" s="11"/>
      <c r="Y122" s="28"/>
    </row>
    <row r="123" customFormat="false" ht="14.65" hidden="false" customHeight="false" outlineLevel="0" collapsed="false">
      <c r="A123" s="1" t="n">
        <v>1880.07</v>
      </c>
      <c r="B123" s="2" t="n">
        <v>5.01</v>
      </c>
      <c r="C123" s="3" t="n">
        <v>0.235</v>
      </c>
      <c r="D123" s="2" t="n">
        <v>0.4442</v>
      </c>
      <c r="E123" s="2" t="n">
        <v>9.229089256</v>
      </c>
      <c r="F123" s="3" t="n">
        <f aca="false">F122+1/12</f>
        <v>1880.54166666666</v>
      </c>
      <c r="G123" s="4" t="n">
        <f aca="false">G117*6/12+G129*6/12</f>
        <v>3.86</v>
      </c>
      <c r="H123" s="3" t="n">
        <f aca="false">B123*$E$1862/E123</f>
        <v>0</v>
      </c>
      <c r="I123" s="3" t="n">
        <f aca="false">C123*$E$1862/E123</f>
        <v>0</v>
      </c>
      <c r="J123" s="5" t="e">
        <f aca="false">J122*((H123+(I123/12))/H122)</f>
        <v>#DIV/0!</v>
      </c>
      <c r="K123" s="3" t="n">
        <f aca="false">D123*$E$1862/E123</f>
        <v>0</v>
      </c>
      <c r="L123" s="5" t="e">
        <f aca="false">K123*(J123/H123)</f>
        <v>#DIV/0!</v>
      </c>
      <c r="M123" s="26" t="s">
        <v>44</v>
      </c>
      <c r="N123" s="6"/>
      <c r="O123" s="27" t="s">
        <v>44</v>
      </c>
      <c r="P123" s="7"/>
      <c r="Q123" s="8"/>
      <c r="R123" s="4" t="n">
        <f aca="false">((G123/G124+G123/1200+((1+G124/1200)^(-119))*(1-G123/G124)))</f>
        <v>1.0054136695294</v>
      </c>
      <c r="S123" s="4" t="n">
        <f aca="false">S122*R122*E122/E123</f>
        <v>2.39415279225791</v>
      </c>
      <c r="T123" s="10" t="e">
        <f aca="false">(($J243/$J123)^(1/10)-1)</f>
        <v>#DIV/0!</v>
      </c>
      <c r="U123" s="10" t="n">
        <f aca="false">(($S243/$S123)^(1/10)-1)</f>
        <v>0.0580007567390755</v>
      </c>
      <c r="V123" s="10" t="e">
        <f aca="false">T123-U123</f>
        <v>#DIV/0!</v>
      </c>
      <c r="W123" s="10"/>
      <c r="X123" s="11"/>
      <c r="Y123" s="28"/>
    </row>
    <row r="124" customFormat="false" ht="14.65" hidden="false" customHeight="false" outlineLevel="0" collapsed="false">
      <c r="A124" s="1" t="n">
        <v>1880.08</v>
      </c>
      <c r="B124" s="2" t="n">
        <v>5.19</v>
      </c>
      <c r="C124" s="3" t="n">
        <v>0.24</v>
      </c>
      <c r="D124" s="2" t="n">
        <v>0.4533</v>
      </c>
      <c r="E124" s="2" t="n">
        <v>9.229089256</v>
      </c>
      <c r="F124" s="3" t="n">
        <f aca="false">F123+1/12</f>
        <v>1880.62499999999</v>
      </c>
      <c r="G124" s="4" t="n">
        <f aca="false">G117*5/12+G129*7/12</f>
        <v>3.83333333333333</v>
      </c>
      <c r="H124" s="3" t="n">
        <f aca="false">B124*$E$1862/E124</f>
        <v>0</v>
      </c>
      <c r="I124" s="3" t="n">
        <f aca="false">C124*$E$1862/E124</f>
        <v>0</v>
      </c>
      <c r="J124" s="5" t="e">
        <f aca="false">J123*((H124+(I124/12))/H123)</f>
        <v>#DIV/0!</v>
      </c>
      <c r="K124" s="3" t="n">
        <f aca="false">D124*$E$1862/E124</f>
        <v>0</v>
      </c>
      <c r="L124" s="5" t="e">
        <f aca="false">K124*(J124/H124)</f>
        <v>#DIV/0!</v>
      </c>
      <c r="M124" s="26" t="s">
        <v>44</v>
      </c>
      <c r="N124" s="6"/>
      <c r="O124" s="27" t="s">
        <v>44</v>
      </c>
      <c r="P124" s="7"/>
      <c r="Q124" s="8"/>
      <c r="R124" s="4" t="n">
        <f aca="false">((G124/G125+G124/1200+((1+G125/1200)^(-119))*(1-G124/G125)))</f>
        <v>1.00539418696886</v>
      </c>
      <c r="S124" s="4" t="n">
        <f aca="false">S123*R123*E123/E124</f>
        <v>2.40711394427809</v>
      </c>
      <c r="T124" s="10" t="e">
        <f aca="false">(($J244/$J124)^(1/10)-1)</f>
        <v>#DIV/0!</v>
      </c>
      <c r="U124" s="10" t="n">
        <f aca="false">(($S244/$S124)^(1/10)-1)</f>
        <v>0.0537532639060225</v>
      </c>
      <c r="V124" s="10" t="e">
        <f aca="false">T124-U124</f>
        <v>#DIV/0!</v>
      </c>
      <c r="W124" s="10"/>
      <c r="X124" s="11"/>
      <c r="Y124" s="28"/>
    </row>
    <row r="125" customFormat="false" ht="14.65" hidden="false" customHeight="false" outlineLevel="0" collapsed="false">
      <c r="A125" s="1" t="n">
        <v>1880.09</v>
      </c>
      <c r="B125" s="2" t="n">
        <v>5.18</v>
      </c>
      <c r="C125" s="3" t="n">
        <v>0.245</v>
      </c>
      <c r="D125" s="2" t="n">
        <v>0.4625</v>
      </c>
      <c r="E125" s="2" t="n">
        <v>9.324254545</v>
      </c>
      <c r="F125" s="3" t="n">
        <f aca="false">F124+1/12</f>
        <v>1880.70833333332</v>
      </c>
      <c r="G125" s="4" t="n">
        <f aca="false">G117*4/12+G129*8/12</f>
        <v>3.80666666666667</v>
      </c>
      <c r="H125" s="3" t="n">
        <f aca="false">B125*$E$1862/E125</f>
        <v>0</v>
      </c>
      <c r="I125" s="3" t="n">
        <f aca="false">C125*$E$1862/E125</f>
        <v>0</v>
      </c>
      <c r="J125" s="5" t="e">
        <f aca="false">J124*((H125+(I125/12))/H124)</f>
        <v>#DIV/0!</v>
      </c>
      <c r="K125" s="3" t="n">
        <f aca="false">D125*$E$1862/E125</f>
        <v>0</v>
      </c>
      <c r="L125" s="5" t="e">
        <f aca="false">K125*(J125/H125)</f>
        <v>#DIV/0!</v>
      </c>
      <c r="M125" s="26" t="s">
        <v>44</v>
      </c>
      <c r="N125" s="6"/>
      <c r="O125" s="27" t="s">
        <v>44</v>
      </c>
      <c r="P125" s="7"/>
      <c r="Q125" s="8"/>
      <c r="R125" s="4" t="n">
        <f aca="false">((G125/G126+G125/1200+((1+G126/1200)^(-119))*(1-G125/G126)))</f>
        <v>1.00537470915181</v>
      </c>
      <c r="S125" s="4" t="n">
        <f aca="false">S124*R124*E124/E125</f>
        <v>2.39539833764492</v>
      </c>
      <c r="T125" s="10" t="e">
        <f aca="false">(($J245/$J125)^(1/10)-1)</f>
        <v>#DIV/0!</v>
      </c>
      <c r="U125" s="10" t="n">
        <f aca="false">(($S245/$S125)^(1/10)-1)</f>
        <v>0.0531842675751</v>
      </c>
      <c r="V125" s="10" t="e">
        <f aca="false">T125-U125</f>
        <v>#DIV/0!</v>
      </c>
      <c r="W125" s="10"/>
      <c r="X125" s="11"/>
      <c r="Y125" s="28"/>
    </row>
    <row r="126" customFormat="false" ht="14.65" hidden="false" customHeight="false" outlineLevel="0" collapsed="false">
      <c r="A126" s="1" t="n">
        <v>1880.1</v>
      </c>
      <c r="B126" s="2" t="n">
        <v>5.33</v>
      </c>
      <c r="C126" s="3" t="n">
        <v>0.25</v>
      </c>
      <c r="D126" s="2" t="n">
        <v>0.4717</v>
      </c>
      <c r="E126" s="2" t="n">
        <v>9.324254545</v>
      </c>
      <c r="F126" s="3" t="n">
        <f aca="false">F125+1/12</f>
        <v>1880.79166666666</v>
      </c>
      <c r="G126" s="4" t="n">
        <f aca="false">G117*3/12+G129*9/12</f>
        <v>3.78</v>
      </c>
      <c r="H126" s="3" t="n">
        <f aca="false">B126*$E$1862/E126</f>
        <v>0</v>
      </c>
      <c r="I126" s="3" t="n">
        <f aca="false">C126*$E$1862/E126</f>
        <v>0</v>
      </c>
      <c r="J126" s="5" t="e">
        <f aca="false">J125*((H126+(I126/12))/H125)</f>
        <v>#DIV/0!</v>
      </c>
      <c r="K126" s="3" t="n">
        <f aca="false">D126*$E$1862/E126</f>
        <v>0</v>
      </c>
      <c r="L126" s="5" t="e">
        <f aca="false">K126*(J126/H126)</f>
        <v>#DIV/0!</v>
      </c>
      <c r="M126" s="26" t="s">
        <v>44</v>
      </c>
      <c r="N126" s="6"/>
      <c r="O126" s="27" t="s">
        <v>44</v>
      </c>
      <c r="P126" s="7"/>
      <c r="Q126" s="8"/>
      <c r="R126" s="4" t="n">
        <f aca="false">((G126/G127+G126/1200+((1+G127/1200)^(-119))*(1-G126/G127)))</f>
        <v>1.00535523608768</v>
      </c>
      <c r="S126" s="4" t="n">
        <f aca="false">S125*R125*E125/E126</f>
        <v>2.40827290701248</v>
      </c>
      <c r="T126" s="10" t="e">
        <f aca="false">(($J246/$J126)^(1/10)-1)</f>
        <v>#DIV/0!</v>
      </c>
      <c r="U126" s="10" t="n">
        <f aca="false">(($S246/$S126)^(1/10)-1)</f>
        <v>0.0527851227049856</v>
      </c>
      <c r="V126" s="10" t="e">
        <f aca="false">T126-U126</f>
        <v>#DIV/0!</v>
      </c>
      <c r="W126" s="10"/>
      <c r="X126" s="11"/>
      <c r="Y126" s="28"/>
    </row>
    <row r="127" customFormat="false" ht="14.65" hidden="false" customHeight="false" outlineLevel="0" collapsed="false">
      <c r="A127" s="1" t="n">
        <v>1880.11</v>
      </c>
      <c r="B127" s="2" t="n">
        <v>5.61</v>
      </c>
      <c r="C127" s="3" t="n">
        <v>0.255</v>
      </c>
      <c r="D127" s="2" t="n">
        <v>0.4808</v>
      </c>
      <c r="E127" s="2" t="n">
        <v>9.419419835</v>
      </c>
      <c r="F127" s="3" t="n">
        <f aca="false">F126+1/12</f>
        <v>1880.87499999999</v>
      </c>
      <c r="G127" s="4" t="n">
        <f aca="false">G117*2/12+G129*10/12</f>
        <v>3.75333333333333</v>
      </c>
      <c r="H127" s="3" t="n">
        <f aca="false">B127*$E$1862/E127</f>
        <v>0</v>
      </c>
      <c r="I127" s="3" t="n">
        <f aca="false">C127*$E$1862/E127</f>
        <v>0</v>
      </c>
      <c r="J127" s="5" t="e">
        <f aca="false">J126*((H127+(I127/12))/H126)</f>
        <v>#DIV/0!</v>
      </c>
      <c r="K127" s="3" t="n">
        <f aca="false">D127*$E$1862/E127</f>
        <v>0</v>
      </c>
      <c r="L127" s="5" t="e">
        <f aca="false">K127*(J127/H127)</f>
        <v>#DIV/0!</v>
      </c>
      <c r="M127" s="26" t="s">
        <v>44</v>
      </c>
      <c r="N127" s="6"/>
      <c r="O127" s="27" t="s">
        <v>44</v>
      </c>
      <c r="P127" s="7"/>
      <c r="Q127" s="8"/>
      <c r="R127" s="4" t="n">
        <f aca="false">((G127/G128+G127/1200+((1+G128/1200)^(-119))*(1-G127/G128)))</f>
        <v>1.00533576778593</v>
      </c>
      <c r="S127" s="4" t="n">
        <f aca="false">S126*R126*E126/E127</f>
        <v>2.39670846960867</v>
      </c>
      <c r="T127" s="10" t="e">
        <f aca="false">(($J247/$J127)^(1/10)-1)</f>
        <v>#DIV/0!</v>
      </c>
      <c r="U127" s="10" t="n">
        <f aca="false">(($S247/$S127)^(1/10)-1)</f>
        <v>0.0559702567366873</v>
      </c>
      <c r="V127" s="10" t="e">
        <f aca="false">T127-U127</f>
        <v>#DIV/0!</v>
      </c>
      <c r="W127" s="10"/>
      <c r="X127" s="11"/>
      <c r="Y127" s="28"/>
    </row>
    <row r="128" customFormat="false" ht="14.65" hidden="false" customHeight="false" outlineLevel="0" collapsed="false">
      <c r="A128" s="1" t="n">
        <v>1880.12</v>
      </c>
      <c r="B128" s="2" t="n">
        <v>5.84</v>
      </c>
      <c r="C128" s="3" t="n">
        <v>0.26</v>
      </c>
      <c r="D128" s="2" t="n">
        <v>0.49</v>
      </c>
      <c r="E128" s="2" t="n">
        <v>9.514585124</v>
      </c>
      <c r="F128" s="3" t="n">
        <f aca="false">F127+1/12</f>
        <v>1880.95833333332</v>
      </c>
      <c r="G128" s="4" t="n">
        <f aca="false">G117*1/12+G129*11/12</f>
        <v>3.72666666666667</v>
      </c>
      <c r="H128" s="3" t="n">
        <f aca="false">B128*$E$1862/E128</f>
        <v>0</v>
      </c>
      <c r="I128" s="3" t="n">
        <f aca="false">C128*$E$1862/E128</f>
        <v>0</v>
      </c>
      <c r="J128" s="5" t="e">
        <f aca="false">J127*((H128+(I128/12))/H127)</f>
        <v>#DIV/0!</v>
      </c>
      <c r="K128" s="3" t="n">
        <f aca="false">D128*$E$1862/E128</f>
        <v>0</v>
      </c>
      <c r="L128" s="5" t="e">
        <f aca="false">K128*(J128/H128)</f>
        <v>#DIV/0!</v>
      </c>
      <c r="M128" s="26" t="s">
        <v>44</v>
      </c>
      <c r="N128" s="6"/>
      <c r="O128" s="27" t="s">
        <v>44</v>
      </c>
      <c r="P128" s="7"/>
      <c r="Q128" s="8"/>
      <c r="R128" s="4" t="n">
        <f aca="false">((G128/G129+G128/1200+((1+G129/1200)^(-119))*(1-G128/G129)))</f>
        <v>1.00531630425606</v>
      </c>
      <c r="S128" s="4" t="n">
        <f aca="false">S127*R127*E127/E128</f>
        <v>2.38539685949279</v>
      </c>
      <c r="T128" s="10" t="e">
        <f aca="false">(($J248/$J128)^(1/10)-1)</f>
        <v>#DIV/0!</v>
      </c>
      <c r="U128" s="10" t="n">
        <f aca="false">(($S248/$S128)^(1/10)-1)</f>
        <v>0.0566389431636865</v>
      </c>
      <c r="V128" s="10" t="e">
        <f aca="false">T128-U128</f>
        <v>#DIV/0!</v>
      </c>
      <c r="W128" s="10"/>
      <c r="X128" s="11"/>
      <c r="Y128" s="28"/>
    </row>
    <row r="129" customFormat="false" ht="14.65" hidden="false" customHeight="false" outlineLevel="0" collapsed="false">
      <c r="A129" s="1" t="n">
        <v>1881.01</v>
      </c>
      <c r="B129" s="2" t="n">
        <v>6.19</v>
      </c>
      <c r="C129" s="3" t="n">
        <v>0.265</v>
      </c>
      <c r="D129" s="2" t="n">
        <v>0.4858</v>
      </c>
      <c r="E129" s="2" t="n">
        <v>9.419419835</v>
      </c>
      <c r="F129" s="3" t="n">
        <f aca="false">F128+1/12</f>
        <v>1881.04166666666</v>
      </c>
      <c r="G129" s="4" t="n">
        <v>3.7</v>
      </c>
      <c r="H129" s="3" t="n">
        <f aca="false">B129*$E$1862/E129</f>
        <v>0</v>
      </c>
      <c r="I129" s="3" t="n">
        <f aca="false">C129*$E$1862/E129</f>
        <v>0</v>
      </c>
      <c r="J129" s="5" t="e">
        <f aca="false">J128*((H129+(I129/12))/H128)</f>
        <v>#DIV/0!</v>
      </c>
      <c r="K129" s="3" t="n">
        <f aca="false">D129*$E$1862/E129</f>
        <v>0</v>
      </c>
      <c r="L129" s="5" t="e">
        <f aca="false">K129*(J129/H129)</f>
        <v>#DIV/0!</v>
      </c>
      <c r="M129" s="26" t="e">
        <f aca="false">H129/AVERAGE(K9:K128)</f>
        <v>#DIV/0!</v>
      </c>
      <c r="N129" s="6"/>
      <c r="O129" s="7" t="e">
        <f aca="false">J129/AVERAGE(L9:L128)</f>
        <v>#DIV/0!</v>
      </c>
      <c r="P129" s="7"/>
      <c r="Q129" s="29" t="e">
        <f aca="false">1/M129-(G129/100-(((E129/E9)^(1/10))-1))</f>
        <v>#DIV/0!</v>
      </c>
      <c r="R129" s="4" t="n">
        <f aca="false">((G129/G130+G129/1200+((1+G130/1200)^(-119))*(1-G129/G130)))</f>
        <v>1.00363619311341</v>
      </c>
      <c r="S129" s="4" t="n">
        <f aca="false">S128*R128*E128/E129</f>
        <v>2.42230636727715</v>
      </c>
      <c r="T129" s="10" t="e">
        <f aca="false">(($J249/$J129)^(1/10)-1)</f>
        <v>#DIV/0!</v>
      </c>
      <c r="U129" s="10" t="n">
        <f aca="false">(($S249/$S129)^(1/10)-1)</f>
        <v>0.0564679655022105</v>
      </c>
      <c r="V129" s="10" t="e">
        <f aca="false">T129-U129</f>
        <v>#DIV/0!</v>
      </c>
      <c r="W129" s="10"/>
      <c r="X129" s="11"/>
      <c r="Y129" s="28"/>
      <c r="Z129" s="28"/>
    </row>
    <row r="130" customFormat="false" ht="14.65" hidden="false" customHeight="false" outlineLevel="0" collapsed="false">
      <c r="A130" s="1" t="n">
        <v>1881.02</v>
      </c>
      <c r="B130" s="2" t="n">
        <v>6.17</v>
      </c>
      <c r="C130" s="3" t="n">
        <v>0.27</v>
      </c>
      <c r="D130" s="2" t="n">
        <v>0.4817</v>
      </c>
      <c r="E130" s="2" t="n">
        <v>9.514585124</v>
      </c>
      <c r="F130" s="3" t="n">
        <f aca="false">F129+1/12</f>
        <v>1881.12499999999</v>
      </c>
      <c r="G130" s="4" t="n">
        <f aca="false">G129*11/12+G141*1/12</f>
        <v>3.69333333333333</v>
      </c>
      <c r="H130" s="3" t="n">
        <f aca="false">B130*$E$1862/E130</f>
        <v>0</v>
      </c>
      <c r="I130" s="3" t="n">
        <f aca="false">C130*$E$1862/E130</f>
        <v>0</v>
      </c>
      <c r="J130" s="5" t="e">
        <f aca="false">J129*((H130+(I130/12))/H129)</f>
        <v>#DIV/0!</v>
      </c>
      <c r="K130" s="3" t="n">
        <f aca="false">D130*$E$1862/E130</f>
        <v>0</v>
      </c>
      <c r="L130" s="5" t="e">
        <f aca="false">K130*(J130/H130)</f>
        <v>#DIV/0!</v>
      </c>
      <c r="M130" s="26" t="e">
        <f aca="false">H130/AVERAGE(K10:K129)</f>
        <v>#DIV/0!</v>
      </c>
      <c r="N130" s="6"/>
      <c r="O130" s="7" t="e">
        <f aca="false">J130/AVERAGE(L10:L129)</f>
        <v>#DIV/0!</v>
      </c>
      <c r="P130" s="7"/>
      <c r="Q130" s="29" t="e">
        <f aca="false">1/M130-(G130/100-(((E130/E10)^(1/10))-1))</f>
        <v>#DIV/0!</v>
      </c>
      <c r="R130" s="4" t="n">
        <f aca="false">((G130/G131+G130/1200+((1+G131/1200)^(-119))*(1-G130/G131)))</f>
        <v>1.00363081023755</v>
      </c>
      <c r="S130" s="4" t="n">
        <f aca="false">S129*R129*E129/E130</f>
        <v>2.40679823096905</v>
      </c>
      <c r="T130" s="10" t="e">
        <f aca="false">(($J250/$J130)^(1/10)-1)</f>
        <v>#DIV/0!</v>
      </c>
      <c r="U130" s="10" t="n">
        <f aca="false">(($S250/$S130)^(1/10)-1)</f>
        <v>0.0561987487665201</v>
      </c>
      <c r="V130" s="10" t="e">
        <f aca="false">T130-U130</f>
        <v>#DIV/0!</v>
      </c>
      <c r="W130" s="10"/>
      <c r="X130" s="11"/>
      <c r="Y130" s="28"/>
      <c r="Z130" s="28"/>
    </row>
    <row r="131" customFormat="false" ht="14.65" hidden="false" customHeight="false" outlineLevel="0" collapsed="false">
      <c r="A131" s="1" t="n">
        <v>1881.03</v>
      </c>
      <c r="B131" s="2" t="n">
        <v>6.24</v>
      </c>
      <c r="C131" s="3" t="n">
        <v>0.275</v>
      </c>
      <c r="D131" s="2" t="n">
        <v>0.4775</v>
      </c>
      <c r="E131" s="2" t="n">
        <v>9.514585124</v>
      </c>
      <c r="F131" s="3" t="n">
        <f aca="false">F130+1/12</f>
        <v>1881.20833333332</v>
      </c>
      <c r="G131" s="4" t="n">
        <f aca="false">G129*10/12+G141*2/12</f>
        <v>3.68666666666667</v>
      </c>
      <c r="H131" s="3" t="n">
        <f aca="false">B131*$E$1862/E131</f>
        <v>0</v>
      </c>
      <c r="I131" s="3" t="n">
        <f aca="false">C131*$E$1862/E131</f>
        <v>0</v>
      </c>
      <c r="J131" s="5" t="e">
        <f aca="false">J130*((H131+(I131/12))/H130)</f>
        <v>#DIV/0!</v>
      </c>
      <c r="K131" s="3" t="n">
        <f aca="false">D131*$E$1862/E131</f>
        <v>0</v>
      </c>
      <c r="L131" s="5" t="e">
        <f aca="false">K131*(J131/H131)</f>
        <v>#DIV/0!</v>
      </c>
      <c r="M131" s="26" t="e">
        <f aca="false">H131/AVERAGE(K11:K130)</f>
        <v>#DIV/0!</v>
      </c>
      <c r="N131" s="6"/>
      <c r="O131" s="7" t="e">
        <f aca="false">J131/AVERAGE(L11:L130)</f>
        <v>#DIV/0!</v>
      </c>
      <c r="P131" s="7"/>
      <c r="Q131" s="29" t="e">
        <f aca="false">1/M131-(G131/100-(((E131/E11)^(1/10))-1))</f>
        <v>#DIV/0!</v>
      </c>
      <c r="R131" s="4" t="n">
        <f aca="false">((G131/G132+G131/1200+((1+G132/1200)^(-119))*(1-G131/G132)))</f>
        <v>1.00362542743647</v>
      </c>
      <c r="S131" s="4" t="n">
        <f aca="false">S130*R130*E130/E131</f>
        <v>2.41553685862577</v>
      </c>
      <c r="T131" s="10" t="e">
        <f aca="false">(($J251/$J131)^(1/10)-1)</f>
        <v>#DIV/0!</v>
      </c>
      <c r="U131" s="10" t="n">
        <f aca="false">(($S251/$S131)^(1/10)-1)</f>
        <v>0.0548845138032303</v>
      </c>
      <c r="V131" s="10" t="e">
        <f aca="false">T131-U131</f>
        <v>#DIV/0!</v>
      </c>
      <c r="W131" s="10"/>
      <c r="X131" s="11"/>
      <c r="Y131" s="28"/>
      <c r="Z131" s="28"/>
    </row>
    <row r="132" customFormat="false" ht="14.65" hidden="false" customHeight="false" outlineLevel="0" collapsed="false">
      <c r="A132" s="1" t="n">
        <v>1881.04</v>
      </c>
      <c r="B132" s="2" t="n">
        <v>6.22</v>
      </c>
      <c r="C132" s="3" t="n">
        <v>0.28</v>
      </c>
      <c r="D132" s="2" t="n">
        <v>0.4733</v>
      </c>
      <c r="E132" s="2" t="n">
        <v>9.609669421</v>
      </c>
      <c r="F132" s="3" t="n">
        <f aca="false">F131+1/12</f>
        <v>1881.29166666666</v>
      </c>
      <c r="G132" s="4" t="n">
        <f aca="false">G129*9/12+G141*3/12</f>
        <v>3.68</v>
      </c>
      <c r="H132" s="3" t="n">
        <f aca="false">B132*$E$1862/E132</f>
        <v>0</v>
      </c>
      <c r="I132" s="3" t="n">
        <f aca="false">C132*$E$1862/E132</f>
        <v>0</v>
      </c>
      <c r="J132" s="5" t="e">
        <f aca="false">J131*((H132+(I132/12))/H131)</f>
        <v>#DIV/0!</v>
      </c>
      <c r="K132" s="3" t="n">
        <f aca="false">D132*$E$1862/E132</f>
        <v>0</v>
      </c>
      <c r="L132" s="5" t="e">
        <f aca="false">K132*(J132/H132)</f>
        <v>#DIV/0!</v>
      </c>
      <c r="M132" s="26" t="e">
        <f aca="false">H132/AVERAGE(K12:K131)</f>
        <v>#DIV/0!</v>
      </c>
      <c r="N132" s="6"/>
      <c r="O132" s="7" t="e">
        <f aca="false">J132/AVERAGE(L12:L131)</f>
        <v>#DIV/0!</v>
      </c>
      <c r="P132" s="7"/>
      <c r="Q132" s="29" t="e">
        <f aca="false">1/M132-(G132/100-(((E132/E12)^(1/10))-1))</f>
        <v>#DIV/0!</v>
      </c>
      <c r="R132" s="4" t="n">
        <f aca="false">((G132/G133+G132/1200+((1+G133/1200)^(-119))*(1-G132/G133)))</f>
        <v>1.00362004471022</v>
      </c>
      <c r="S132" s="4" t="n">
        <f aca="false">S131*R131*E131/E132</f>
        <v>2.40030667417616</v>
      </c>
      <c r="T132" s="10" t="e">
        <f aca="false">(($J252/$J132)^(1/10)-1)</f>
        <v>#DIV/0!</v>
      </c>
      <c r="U132" s="10" t="n">
        <f aca="false">(($S252/$S132)^(1/10)-1)</f>
        <v>0.0546353605591445</v>
      </c>
      <c r="V132" s="10" t="e">
        <f aca="false">T132-U132</f>
        <v>#DIV/0!</v>
      </c>
      <c r="W132" s="10"/>
      <c r="X132" s="11"/>
      <c r="Y132" s="28"/>
      <c r="Z132" s="28"/>
    </row>
    <row r="133" customFormat="false" ht="14.65" hidden="false" customHeight="false" outlineLevel="0" collapsed="false">
      <c r="A133" s="1" t="n">
        <v>1881.05</v>
      </c>
      <c r="B133" s="2" t="n">
        <v>6.5</v>
      </c>
      <c r="C133" s="3" t="n">
        <v>0.285</v>
      </c>
      <c r="D133" s="2" t="n">
        <v>0.4692</v>
      </c>
      <c r="E133" s="2" t="n">
        <v>9.514585124</v>
      </c>
      <c r="F133" s="3" t="n">
        <f aca="false">F132+1/12</f>
        <v>1881.37499999999</v>
      </c>
      <c r="G133" s="4" t="n">
        <f aca="false">G129*8/12+G141*4/12</f>
        <v>3.67333333333333</v>
      </c>
      <c r="H133" s="3" t="n">
        <f aca="false">B133*$E$1862/E133</f>
        <v>0</v>
      </c>
      <c r="I133" s="3" t="n">
        <f aca="false">C133*$E$1862/E133</f>
        <v>0</v>
      </c>
      <c r="J133" s="5" t="e">
        <f aca="false">J132*((H133+(I133/12))/H132)</f>
        <v>#DIV/0!</v>
      </c>
      <c r="K133" s="3" t="n">
        <f aca="false">D133*$E$1862/E133</f>
        <v>0</v>
      </c>
      <c r="L133" s="5" t="e">
        <f aca="false">K133*(J133/H133)</f>
        <v>#DIV/0!</v>
      </c>
      <c r="M133" s="26" t="e">
        <f aca="false">H133/AVERAGE(K13:K132)</f>
        <v>#DIV/0!</v>
      </c>
      <c r="N133" s="6"/>
      <c r="O133" s="7" t="e">
        <f aca="false">J133/AVERAGE(L13:L132)</f>
        <v>#DIV/0!</v>
      </c>
      <c r="P133" s="7"/>
      <c r="Q133" s="29" t="e">
        <f aca="false">1/M133-(G133/100-(((E133/E13)^(1/10))-1))</f>
        <v>#DIV/0!</v>
      </c>
      <c r="R133" s="4" t="n">
        <f aca="false">((G133/G134+G133/1200+((1+G134/1200)^(-119))*(1-G133/G134)))</f>
        <v>1.00361466205882</v>
      </c>
      <c r="S133" s="4" t="n">
        <f aca="false">S132*R132*E132/E133</f>
        <v>2.43307026566583</v>
      </c>
      <c r="T133" s="10" t="e">
        <f aca="false">(($J253/$J133)^(1/10)-1)</f>
        <v>#DIV/0!</v>
      </c>
      <c r="U133" s="10" t="n">
        <f aca="false">(($S253/$S133)^(1/10)-1)</f>
        <v>0.0547855231437806</v>
      </c>
      <c r="V133" s="10" t="e">
        <f aca="false">T133-U133</f>
        <v>#DIV/0!</v>
      </c>
      <c r="W133" s="10"/>
      <c r="X133" s="11"/>
      <c r="Y133" s="28"/>
      <c r="Z133" s="28"/>
    </row>
    <row r="134" customFormat="false" ht="14.65" hidden="false" customHeight="false" outlineLevel="0" collapsed="false">
      <c r="A134" s="1" t="n">
        <v>1881.06</v>
      </c>
      <c r="B134" s="2" t="n">
        <v>6.58</v>
      </c>
      <c r="C134" s="3" t="n">
        <v>0.29</v>
      </c>
      <c r="D134" s="2" t="n">
        <v>0.465</v>
      </c>
      <c r="E134" s="2" t="n">
        <v>9.514585124</v>
      </c>
      <c r="F134" s="3" t="n">
        <f aca="false">F133+1/12</f>
        <v>1881.45833333332</v>
      </c>
      <c r="G134" s="4" t="n">
        <f aca="false">G129*7/12+G141*5/12</f>
        <v>3.66666666666667</v>
      </c>
      <c r="H134" s="3" t="n">
        <f aca="false">B134*$E$1862/E134</f>
        <v>0</v>
      </c>
      <c r="I134" s="3" t="n">
        <f aca="false">C134*$E$1862/E134</f>
        <v>0</v>
      </c>
      <c r="J134" s="5" t="e">
        <f aca="false">J133*((H134+(I134/12))/H133)</f>
        <v>#DIV/0!</v>
      </c>
      <c r="K134" s="3" t="n">
        <f aca="false">D134*$E$1862/E134</f>
        <v>0</v>
      </c>
      <c r="L134" s="5" t="e">
        <f aca="false">K134*(J134/H134)</f>
        <v>#DIV/0!</v>
      </c>
      <c r="M134" s="26" t="e">
        <f aca="false">H134/AVERAGE(K14:K133)</f>
        <v>#DIV/0!</v>
      </c>
      <c r="N134" s="6"/>
      <c r="O134" s="7" t="e">
        <f aca="false">J134/AVERAGE(L14:L133)</f>
        <v>#DIV/0!</v>
      </c>
      <c r="P134" s="7"/>
      <c r="Q134" s="29" t="e">
        <f aca="false">1/M134-(G134/100-(((E134/E14)^(1/10))-1))</f>
        <v>#DIV/0!</v>
      </c>
      <c r="R134" s="4" t="n">
        <f aca="false">((G134/G135+G134/1200+((1+G135/1200)^(-119))*(1-G134/G135)))</f>
        <v>1.00360927948232</v>
      </c>
      <c r="S134" s="4" t="n">
        <f aca="false">S133*R133*E133/E134</f>
        <v>2.44186499244158</v>
      </c>
      <c r="T134" s="10" t="e">
        <f aca="false">(($J254/$J134)^(1/10)-1)</f>
        <v>#DIV/0!</v>
      </c>
      <c r="U134" s="10" t="n">
        <f aca="false">(($S254/$S134)^(1/10)-1)</f>
        <v>0.0572813687715417</v>
      </c>
      <c r="V134" s="10" t="e">
        <f aca="false">T134-U134</f>
        <v>#DIV/0!</v>
      </c>
      <c r="W134" s="10"/>
      <c r="X134" s="11"/>
      <c r="Y134" s="28"/>
      <c r="Z134" s="28"/>
    </row>
    <row r="135" customFormat="false" ht="14.65" hidden="false" customHeight="false" outlineLevel="0" collapsed="false">
      <c r="A135" s="1" t="n">
        <v>1881.07</v>
      </c>
      <c r="B135" s="2" t="n">
        <v>6.35</v>
      </c>
      <c r="C135" s="3" t="n">
        <v>0.295</v>
      </c>
      <c r="D135" s="2" t="n">
        <v>0.4608</v>
      </c>
      <c r="E135" s="2" t="n">
        <v>9.609669421</v>
      </c>
      <c r="F135" s="3" t="n">
        <f aca="false">F134+1/12</f>
        <v>1881.54166666666</v>
      </c>
      <c r="G135" s="4" t="n">
        <f aca="false">G129*6/12+G141*6/12</f>
        <v>3.66</v>
      </c>
      <c r="H135" s="3" t="n">
        <f aca="false">B135*$E$1862/E135</f>
        <v>0</v>
      </c>
      <c r="I135" s="3" t="n">
        <f aca="false">C135*$E$1862/E135</f>
        <v>0</v>
      </c>
      <c r="J135" s="5" t="e">
        <f aca="false">J134*((H135+(I135/12))/H134)</f>
        <v>#DIV/0!</v>
      </c>
      <c r="K135" s="3" t="n">
        <f aca="false">D135*$E$1862/E135</f>
        <v>0</v>
      </c>
      <c r="L135" s="5" t="e">
        <f aca="false">K135*(J135/H135)</f>
        <v>#DIV/0!</v>
      </c>
      <c r="M135" s="26" t="e">
        <f aca="false">H135/AVERAGE(K15:K134)</f>
        <v>#DIV/0!</v>
      </c>
      <c r="N135" s="6"/>
      <c r="O135" s="7" t="e">
        <f aca="false">J135/AVERAGE(L15:L134)</f>
        <v>#DIV/0!</v>
      </c>
      <c r="P135" s="7"/>
      <c r="Q135" s="29" t="e">
        <f aca="false">1/M135-(G135/100-(((E135/E15)^(1/10))-1))</f>
        <v>#DIV/0!</v>
      </c>
      <c r="R135" s="4" t="n">
        <f aca="false">((G135/G136+G135/1200+((1+G136/1200)^(-119))*(1-G135/G136)))</f>
        <v>1.00360389698075</v>
      </c>
      <c r="S135" s="4" t="n">
        <f aca="false">S134*R134*E134/E135</f>
        <v>2.42642976569386</v>
      </c>
      <c r="T135" s="10" t="e">
        <f aca="false">(($J255/$J135)^(1/10)-1)</f>
        <v>#DIV/0!</v>
      </c>
      <c r="U135" s="10" t="n">
        <f aca="false">(($S255/$S135)^(1/10)-1)</f>
        <v>0.0595840111331403</v>
      </c>
      <c r="V135" s="10" t="e">
        <f aca="false">T135-U135</f>
        <v>#DIV/0!</v>
      </c>
      <c r="W135" s="10"/>
      <c r="X135" s="11"/>
      <c r="Y135" s="28"/>
      <c r="Z135" s="28"/>
    </row>
    <row r="136" customFormat="false" ht="14.65" hidden="false" customHeight="false" outlineLevel="0" collapsed="false">
      <c r="A136" s="1" t="n">
        <v>1881.08</v>
      </c>
      <c r="B136" s="2" t="n">
        <v>6.2</v>
      </c>
      <c r="C136" s="3" t="n">
        <v>0.3</v>
      </c>
      <c r="D136" s="2" t="n">
        <v>0.4567</v>
      </c>
      <c r="E136" s="2" t="n">
        <v>9.8</v>
      </c>
      <c r="F136" s="3" t="n">
        <f aca="false">F135+1/12</f>
        <v>1881.62499999999</v>
      </c>
      <c r="G136" s="4" t="n">
        <f aca="false">G129*5/12+G141*7/12</f>
        <v>3.65333333333333</v>
      </c>
      <c r="H136" s="3" t="n">
        <f aca="false">B136*$E$1862/E136</f>
        <v>0</v>
      </c>
      <c r="I136" s="3" t="n">
        <f aca="false">C136*$E$1862/E136</f>
        <v>0</v>
      </c>
      <c r="J136" s="5" t="e">
        <f aca="false">J135*((H136+(I136/12))/H135)</f>
        <v>#DIV/0!</v>
      </c>
      <c r="K136" s="3" t="n">
        <f aca="false">D136*$E$1862/E136</f>
        <v>0</v>
      </c>
      <c r="L136" s="5" t="e">
        <f aca="false">K136*(J136/H136)</f>
        <v>#DIV/0!</v>
      </c>
      <c r="M136" s="26" t="e">
        <f aca="false">H136/AVERAGE(K16:K135)</f>
        <v>#DIV/0!</v>
      </c>
      <c r="N136" s="6"/>
      <c r="O136" s="7" t="e">
        <f aca="false">J136/AVERAGE(L16:L135)</f>
        <v>#DIV/0!</v>
      </c>
      <c r="P136" s="7"/>
      <c r="Q136" s="29" t="e">
        <f aca="false">1/M136-(G136/100-(((E136/E16)^(1/10))-1))</f>
        <v>#DIV/0!</v>
      </c>
      <c r="R136" s="4" t="n">
        <f aca="false">((G136/G137+G136/1200+((1+G137/1200)^(-119))*(1-G136/G137)))</f>
        <v>1.00359851455415</v>
      </c>
      <c r="S136" s="4" t="n">
        <f aca="false">S135*R135*E135/E136</f>
        <v>2.38787965966761</v>
      </c>
      <c r="T136" s="10" t="e">
        <f aca="false">(($J256/$J136)^(1/10)-1)</f>
        <v>#DIV/0!</v>
      </c>
      <c r="U136" s="10" t="n">
        <f aca="false">(($S256/$S136)^(1/10)-1)</f>
        <v>0.0616158338775539</v>
      </c>
      <c r="V136" s="10" t="e">
        <f aca="false">T136-U136</f>
        <v>#DIV/0!</v>
      </c>
      <c r="W136" s="10"/>
      <c r="X136" s="11"/>
      <c r="Y136" s="28"/>
      <c r="Z136" s="28"/>
    </row>
    <row r="137" customFormat="false" ht="14.65" hidden="false" customHeight="false" outlineLevel="0" collapsed="false">
      <c r="A137" s="1" t="n">
        <v>1881.09</v>
      </c>
      <c r="B137" s="2" t="n">
        <v>6.25</v>
      </c>
      <c r="C137" s="3" t="n">
        <v>0.305</v>
      </c>
      <c r="D137" s="2" t="n">
        <v>0.4525</v>
      </c>
      <c r="E137" s="2" t="n">
        <v>10.18058017</v>
      </c>
      <c r="F137" s="3" t="n">
        <f aca="false">F136+1/12</f>
        <v>1881.70833333332</v>
      </c>
      <c r="G137" s="4" t="n">
        <f aca="false">G129*4/12+G141*8/12</f>
        <v>3.64666666666667</v>
      </c>
      <c r="H137" s="3" t="n">
        <f aca="false">B137*$E$1862/E137</f>
        <v>0</v>
      </c>
      <c r="I137" s="3" t="n">
        <f aca="false">C137*$E$1862/E137</f>
        <v>0</v>
      </c>
      <c r="J137" s="5" t="e">
        <f aca="false">J136*((H137+(I137/12))/H136)</f>
        <v>#DIV/0!</v>
      </c>
      <c r="K137" s="3" t="n">
        <f aca="false">D137*$E$1862/E137</f>
        <v>0</v>
      </c>
      <c r="L137" s="5" t="e">
        <f aca="false">K137*(J137/H137)</f>
        <v>#DIV/0!</v>
      </c>
      <c r="M137" s="26" t="e">
        <f aca="false">H137/AVERAGE(K17:K136)</f>
        <v>#DIV/0!</v>
      </c>
      <c r="N137" s="6"/>
      <c r="O137" s="7" t="e">
        <f aca="false">J137/AVERAGE(L17:L136)</f>
        <v>#DIV/0!</v>
      </c>
      <c r="P137" s="7"/>
      <c r="Q137" s="29" t="e">
        <f aca="false">1/M137-(G137/100-(((E137/E17)^(1/10))-1))</f>
        <v>#DIV/0!</v>
      </c>
      <c r="R137" s="4" t="n">
        <f aca="false">((G137/G138+G137/1200+((1+G138/1200)^(-119))*(1-G137/G138)))</f>
        <v>1.00359313220255</v>
      </c>
      <c r="S137" s="4" t="n">
        <f aca="false">S136*R136*E136/E137</f>
        <v>2.30688525660807</v>
      </c>
      <c r="T137" s="10" t="e">
        <f aca="false">(($J257/$J137)^(1/10)-1)</f>
        <v>#DIV/0!</v>
      </c>
      <c r="U137" s="10" t="n">
        <f aca="false">(($S257/$S137)^(1/10)-1)</f>
        <v>0.0669447017139528</v>
      </c>
      <c r="V137" s="10" t="e">
        <f aca="false">T137-U137</f>
        <v>#DIV/0!</v>
      </c>
      <c r="W137" s="10"/>
      <c r="X137" s="11"/>
      <c r="Y137" s="28"/>
      <c r="Z137" s="28"/>
    </row>
    <row r="138" customFormat="false" ht="14.65" hidden="false" customHeight="false" outlineLevel="0" collapsed="false">
      <c r="A138" s="1" t="n">
        <v>1881.1</v>
      </c>
      <c r="B138" s="2" t="n">
        <v>6.15</v>
      </c>
      <c r="C138" s="3" t="n">
        <v>0.31</v>
      </c>
      <c r="D138" s="2" t="n">
        <v>0.4483</v>
      </c>
      <c r="E138" s="2" t="n">
        <v>10.27574545</v>
      </c>
      <c r="F138" s="3" t="n">
        <f aca="false">F137+1/12</f>
        <v>1881.79166666666</v>
      </c>
      <c r="G138" s="4" t="n">
        <f aca="false">G129*3/12+G141*9/12</f>
        <v>3.64</v>
      </c>
      <c r="H138" s="3" t="n">
        <f aca="false">B138*$E$1862/E138</f>
        <v>0</v>
      </c>
      <c r="I138" s="3" t="n">
        <f aca="false">C138*$E$1862/E138</f>
        <v>0</v>
      </c>
      <c r="J138" s="5" t="e">
        <f aca="false">J137*((H138+(I138/12))/H137)</f>
        <v>#DIV/0!</v>
      </c>
      <c r="K138" s="3" t="n">
        <f aca="false">D138*$E$1862/E138</f>
        <v>0</v>
      </c>
      <c r="L138" s="5" t="e">
        <f aca="false">K138*(J138/H138)</f>
        <v>#DIV/0!</v>
      </c>
      <c r="M138" s="26" t="e">
        <f aca="false">H138/AVERAGE(K18:K137)</f>
        <v>#DIV/0!</v>
      </c>
      <c r="N138" s="6"/>
      <c r="O138" s="7" t="e">
        <f aca="false">J138/AVERAGE(L18:L137)</f>
        <v>#DIV/0!</v>
      </c>
      <c r="P138" s="7"/>
      <c r="Q138" s="29" t="e">
        <f aca="false">1/M138-(G138/100-(((E138/E18)^(1/10))-1))</f>
        <v>#DIV/0!</v>
      </c>
      <c r="R138" s="4" t="n">
        <f aca="false">((G138/G139+G138/1200+((1+G139/1200)^(-119))*(1-G138/G139)))</f>
        <v>1.003587749926</v>
      </c>
      <c r="S138" s="4" t="n">
        <f aca="false">S137*R137*E137/E138</f>
        <v>2.29373301124188</v>
      </c>
      <c r="T138" s="10" t="e">
        <f aca="false">(($J258/$J138)^(1/10)-1)</f>
        <v>#DIV/0!</v>
      </c>
      <c r="U138" s="10" t="n">
        <f aca="false">(($S258/$S138)^(1/10)-1)</f>
        <v>0.0678901159792216</v>
      </c>
      <c r="V138" s="10" t="e">
        <f aca="false">T138-U138</f>
        <v>#DIV/0!</v>
      </c>
      <c r="W138" s="10"/>
      <c r="X138" s="11"/>
      <c r="Y138" s="28"/>
      <c r="Z138" s="28"/>
    </row>
    <row r="139" customFormat="false" ht="14.65" hidden="false" customHeight="false" outlineLevel="0" collapsed="false">
      <c r="A139" s="1" t="n">
        <v>1881.11</v>
      </c>
      <c r="B139" s="2" t="n">
        <v>6.19</v>
      </c>
      <c r="C139" s="3" t="n">
        <v>0.315</v>
      </c>
      <c r="D139" s="2" t="n">
        <v>0.4442</v>
      </c>
      <c r="E139" s="2" t="n">
        <v>10.18058017</v>
      </c>
      <c r="F139" s="3" t="n">
        <f aca="false">F138+1/12</f>
        <v>1881.87499999999</v>
      </c>
      <c r="G139" s="4" t="n">
        <f aca="false">G129*2/12+G141*10/12</f>
        <v>3.63333333333333</v>
      </c>
      <c r="H139" s="3" t="n">
        <f aca="false">B139*$E$1862/E139</f>
        <v>0</v>
      </c>
      <c r="I139" s="3" t="n">
        <f aca="false">C139*$E$1862/E139</f>
        <v>0</v>
      </c>
      <c r="J139" s="5" t="e">
        <f aca="false">J138*((H139+(I139/12))/H138)</f>
        <v>#DIV/0!</v>
      </c>
      <c r="K139" s="3" t="n">
        <f aca="false">D139*$E$1862/E139</f>
        <v>0</v>
      </c>
      <c r="L139" s="5" t="e">
        <f aca="false">K139*(J139/H139)</f>
        <v>#DIV/0!</v>
      </c>
      <c r="M139" s="26" t="e">
        <f aca="false">H139/AVERAGE(K19:K138)</f>
        <v>#DIV/0!</v>
      </c>
      <c r="N139" s="6"/>
      <c r="O139" s="7" t="e">
        <f aca="false">J139/AVERAGE(L19:L138)</f>
        <v>#DIV/0!</v>
      </c>
      <c r="P139" s="7"/>
      <c r="Q139" s="29" t="e">
        <f aca="false">1/M139-(G139/100-(((E139/E19)^(1/10))-1))</f>
        <v>#DIV/0!</v>
      </c>
      <c r="R139" s="4" t="n">
        <f aca="false">((G139/G140+G139/1200+((1+G140/1200)^(-119))*(1-G139/G140)))</f>
        <v>1.00358236772453</v>
      </c>
      <c r="S139" s="4" t="n">
        <f aca="false">S138*R138*E138/E139</f>
        <v>2.32348046637702</v>
      </c>
      <c r="T139" s="10" t="e">
        <f aca="false">(($J259/$J139)^(1/10)-1)</f>
        <v>#DIV/0!</v>
      </c>
      <c r="U139" s="10" t="n">
        <f aca="false">(($S259/$S139)^(1/10)-1)</f>
        <v>0.0681925469483564</v>
      </c>
      <c r="V139" s="10" t="e">
        <f aca="false">T139-U139</f>
        <v>#DIV/0!</v>
      </c>
      <c r="W139" s="10"/>
      <c r="X139" s="11"/>
      <c r="Y139" s="28"/>
      <c r="Z139" s="28"/>
    </row>
    <row r="140" customFormat="false" ht="14.65" hidden="false" customHeight="false" outlineLevel="0" collapsed="false">
      <c r="A140" s="1" t="n">
        <v>1881.12</v>
      </c>
      <c r="B140" s="2" t="n">
        <v>6.01</v>
      </c>
      <c r="C140" s="3" t="n">
        <v>0.32</v>
      </c>
      <c r="D140" s="2" t="n">
        <v>0.44</v>
      </c>
      <c r="E140" s="2" t="n">
        <v>10.18058017</v>
      </c>
      <c r="F140" s="3" t="n">
        <f aca="false">F139+1/12</f>
        <v>1881.95833333332</v>
      </c>
      <c r="G140" s="4" t="n">
        <f aca="false">G129*1/12+G141*11/12</f>
        <v>3.62666666666667</v>
      </c>
      <c r="H140" s="3" t="n">
        <f aca="false">B140*$E$1862/E140</f>
        <v>0</v>
      </c>
      <c r="I140" s="3" t="n">
        <f aca="false">C140*$E$1862/E140</f>
        <v>0</v>
      </c>
      <c r="J140" s="5" t="e">
        <f aca="false">J139*((H140+(I140/12))/H139)</f>
        <v>#DIV/0!</v>
      </c>
      <c r="K140" s="3" t="n">
        <f aca="false">D140*$E$1862/E140</f>
        <v>0</v>
      </c>
      <c r="L140" s="5" t="e">
        <f aca="false">K140*(J140/H140)</f>
        <v>#DIV/0!</v>
      </c>
      <c r="M140" s="26" t="e">
        <f aca="false">H140/AVERAGE(K20:K139)</f>
        <v>#DIV/0!</v>
      </c>
      <c r="N140" s="6"/>
      <c r="O140" s="7" t="e">
        <f aca="false">J140/AVERAGE(L20:L139)</f>
        <v>#DIV/0!</v>
      </c>
      <c r="P140" s="7"/>
      <c r="Q140" s="29" t="e">
        <f aca="false">1/M140-(G140/100-(((E140/E20)^(1/10))-1))</f>
        <v>#DIV/0!</v>
      </c>
      <c r="R140" s="4" t="n">
        <f aca="false">((G140/G141+G140/1200+((1+G141/1200)^(-119))*(1-G140/G141)))</f>
        <v>1.00357698559818</v>
      </c>
      <c r="S140" s="4" t="n">
        <f aca="false">S139*R139*E139/E140</f>
        <v>2.33180402780835</v>
      </c>
      <c r="T140" s="10" t="e">
        <f aca="false">(($J260/$J140)^(1/10)-1)</f>
        <v>#DIV/0!</v>
      </c>
      <c r="U140" s="10" t="n">
        <f aca="false">(($S260/$S140)^(1/10)-1)</f>
        <v>0.0681456219756382</v>
      </c>
      <c r="V140" s="10" t="e">
        <f aca="false">T140-U140</f>
        <v>#DIV/0!</v>
      </c>
      <c r="W140" s="10"/>
      <c r="X140" s="11"/>
      <c r="Y140" s="28"/>
      <c r="Z140" s="28"/>
    </row>
    <row r="141" customFormat="false" ht="14.65" hidden="false" customHeight="false" outlineLevel="0" collapsed="false">
      <c r="A141" s="1" t="n">
        <v>1882.01</v>
      </c>
      <c r="B141" s="2" t="n">
        <v>5.92</v>
      </c>
      <c r="C141" s="3" t="n">
        <v>0.32</v>
      </c>
      <c r="D141" s="2" t="n">
        <v>0.4392</v>
      </c>
      <c r="E141" s="2" t="n">
        <v>10.18058017</v>
      </c>
      <c r="F141" s="3" t="n">
        <f aca="false">F140+1/12</f>
        <v>1882.04166666666</v>
      </c>
      <c r="G141" s="4" t="n">
        <v>3.62</v>
      </c>
      <c r="H141" s="3" t="n">
        <f aca="false">B141*$E$1862/E141</f>
        <v>0</v>
      </c>
      <c r="I141" s="3" t="n">
        <f aca="false">C141*$E$1862/E141</f>
        <v>0</v>
      </c>
      <c r="J141" s="5" t="e">
        <f aca="false">J140*((H141+(I141/12))/H140)</f>
        <v>#DIV/0!</v>
      </c>
      <c r="K141" s="3" t="n">
        <f aca="false">D141*$E$1862/E141</f>
        <v>0</v>
      </c>
      <c r="L141" s="5" t="e">
        <f aca="false">K141*(J141/H141)</f>
        <v>#DIV/0!</v>
      </c>
      <c r="M141" s="26" t="e">
        <f aca="false">H141/AVERAGE(K21:K140)</f>
        <v>#DIV/0!</v>
      </c>
      <c r="N141" s="6"/>
      <c r="O141" s="7" t="e">
        <f aca="false">J141/AVERAGE(L21:L140)</f>
        <v>#DIV/0!</v>
      </c>
      <c r="P141" s="7"/>
      <c r="Q141" s="29" t="e">
        <f aca="false">1/M141-(G141/100-(((E141/E21)^(1/10))-1))</f>
        <v>#DIV/0!</v>
      </c>
      <c r="R141" s="4" t="n">
        <f aca="false">((G141/G142+G141/1200+((1+G142/1200)^(-119))*(1-G141/G142)))</f>
        <v>1.00294732395502</v>
      </c>
      <c r="S141" s="4" t="n">
        <f aca="false">S140*R140*E140/E141</f>
        <v>2.3401448572336</v>
      </c>
      <c r="T141" s="10" t="e">
        <f aca="false">(($J261/$J141)^(1/10)-1)</f>
        <v>#DIV/0!</v>
      </c>
      <c r="U141" s="10" t="n">
        <f aca="false">(($S261/$S141)^(1/10)-1)</f>
        <v>0.0708414890056162</v>
      </c>
      <c r="V141" s="10" t="e">
        <f aca="false">T141-U141</f>
        <v>#DIV/0!</v>
      </c>
      <c r="W141" s="10"/>
      <c r="X141" s="11"/>
      <c r="Y141" s="28"/>
      <c r="Z141" s="28"/>
    </row>
    <row r="142" customFormat="false" ht="14.65" hidden="false" customHeight="false" outlineLevel="0" collapsed="false">
      <c r="A142" s="1" t="n">
        <v>1882.02</v>
      </c>
      <c r="B142" s="2" t="n">
        <v>5.79</v>
      </c>
      <c r="C142" s="3" t="n">
        <v>0.32</v>
      </c>
      <c r="D142" s="2" t="n">
        <v>0.4383</v>
      </c>
      <c r="E142" s="2" t="n">
        <v>10.27574545</v>
      </c>
      <c r="F142" s="3" t="n">
        <f aca="false">F141+1/12</f>
        <v>1882.12499999999</v>
      </c>
      <c r="G142" s="4" t="n">
        <f aca="false">G141*11/12+G153*1/12</f>
        <v>3.62083333333333</v>
      </c>
      <c r="H142" s="3" t="n">
        <f aca="false">B142*$E$1862/E142</f>
        <v>0</v>
      </c>
      <c r="I142" s="3" t="n">
        <f aca="false">C142*$E$1862/E142</f>
        <v>0</v>
      </c>
      <c r="J142" s="5" t="e">
        <f aca="false">J141*((H142+(I142/12))/H141)</f>
        <v>#DIV/0!</v>
      </c>
      <c r="K142" s="3" t="n">
        <f aca="false">D142*$E$1862/E142</f>
        <v>0</v>
      </c>
      <c r="L142" s="5" t="e">
        <f aca="false">K142*(J142/H142)</f>
        <v>#DIV/0!</v>
      </c>
      <c r="M142" s="26" t="e">
        <f aca="false">H142/AVERAGE(K22:K141)</f>
        <v>#DIV/0!</v>
      </c>
      <c r="N142" s="6"/>
      <c r="O142" s="7" t="e">
        <f aca="false">J142/AVERAGE(L22:L141)</f>
        <v>#DIV/0!</v>
      </c>
      <c r="P142" s="7"/>
      <c r="Q142" s="29" t="e">
        <f aca="false">1/M142-(G142/100-(((E142/E22)^(1/10))-1))</f>
        <v>#DIV/0!</v>
      </c>
      <c r="R142" s="4" t="n">
        <f aca="false">((G142/G143+G142/1200+((1+G143/1200)^(-119))*(1-G142/G143)))</f>
        <v>1.00294802110966</v>
      </c>
      <c r="S142" s="4" t="n">
        <f aca="false">S141*R141*E141/E142</f>
        <v>2.32530570029513</v>
      </c>
      <c r="T142" s="10" t="e">
        <f aca="false">(($J262/$J142)^(1/10)-1)</f>
        <v>#DIV/0!</v>
      </c>
      <c r="U142" s="10" t="n">
        <f aca="false">(($S262/$S142)^(1/10)-1)</f>
        <v>0.0717326769639954</v>
      </c>
      <c r="V142" s="10" t="e">
        <f aca="false">T142-U142</f>
        <v>#DIV/0!</v>
      </c>
      <c r="W142" s="10"/>
      <c r="X142" s="11"/>
      <c r="Y142" s="28"/>
      <c r="Z142" s="28"/>
    </row>
    <row r="143" customFormat="false" ht="14.65" hidden="false" customHeight="false" outlineLevel="0" collapsed="false">
      <c r="A143" s="1" t="n">
        <v>1882.03</v>
      </c>
      <c r="B143" s="2" t="n">
        <v>5.78</v>
      </c>
      <c r="C143" s="3" t="n">
        <v>0.32</v>
      </c>
      <c r="D143" s="2" t="n">
        <v>0.4375</v>
      </c>
      <c r="E143" s="2" t="n">
        <v>10.27574545</v>
      </c>
      <c r="F143" s="3" t="n">
        <f aca="false">F142+1/12</f>
        <v>1882.20833333332</v>
      </c>
      <c r="G143" s="4" t="n">
        <f aca="false">G141*10/12+G153*2/12</f>
        <v>3.62166666666667</v>
      </c>
      <c r="H143" s="3" t="n">
        <f aca="false">B143*$E$1862/E143</f>
        <v>0</v>
      </c>
      <c r="I143" s="3" t="n">
        <f aca="false">C143*$E$1862/E143</f>
        <v>0</v>
      </c>
      <c r="J143" s="5" t="e">
        <f aca="false">J142*((H143+(I143/12))/H142)</f>
        <v>#DIV/0!</v>
      </c>
      <c r="K143" s="3" t="n">
        <f aca="false">D143*$E$1862/E143</f>
        <v>0</v>
      </c>
      <c r="L143" s="5" t="e">
        <f aca="false">K143*(J143/H143)</f>
        <v>#DIV/0!</v>
      </c>
      <c r="M143" s="26" t="e">
        <f aca="false">H143/AVERAGE(K23:K142)</f>
        <v>#DIV/0!</v>
      </c>
      <c r="N143" s="6"/>
      <c r="O143" s="7" t="e">
        <f aca="false">J143/AVERAGE(L23:L142)</f>
        <v>#DIV/0!</v>
      </c>
      <c r="P143" s="7"/>
      <c r="Q143" s="29" t="e">
        <f aca="false">1/M143-(G143/100-(((E143/E23)^(1/10))-1))</f>
        <v>#DIV/0!</v>
      </c>
      <c r="R143" s="4" t="n">
        <f aca="false">((G143/G144+G143/1200+((1+G144/1200)^(-119))*(1-G143/G144)))</f>
        <v>1.00294871826416</v>
      </c>
      <c r="S143" s="4" t="n">
        <f aca="false">S142*R142*E142/E143</f>
        <v>2.33216075058601</v>
      </c>
      <c r="T143" s="10" t="e">
        <f aca="false">(($J263/$J143)^(1/10)-1)</f>
        <v>#DIV/0!</v>
      </c>
      <c r="U143" s="10" t="n">
        <f aca="false">(($S263/$S143)^(1/10)-1)</f>
        <v>0.0744521064899648</v>
      </c>
      <c r="V143" s="10" t="e">
        <f aca="false">T143-U143</f>
        <v>#DIV/0!</v>
      </c>
      <c r="W143" s="10"/>
      <c r="X143" s="11"/>
      <c r="Y143" s="28"/>
      <c r="Z143" s="28"/>
    </row>
    <row r="144" customFormat="false" ht="14.65" hidden="false" customHeight="false" outlineLevel="0" collapsed="false">
      <c r="A144" s="1" t="n">
        <v>1882.04</v>
      </c>
      <c r="B144" s="2" t="n">
        <v>5.78</v>
      </c>
      <c r="C144" s="3" t="n">
        <v>0.32</v>
      </c>
      <c r="D144" s="2" t="n">
        <v>0.4367</v>
      </c>
      <c r="E144" s="2" t="n">
        <v>10.37091074</v>
      </c>
      <c r="F144" s="3" t="n">
        <f aca="false">F143+1/12</f>
        <v>1882.29166666666</v>
      </c>
      <c r="G144" s="4" t="n">
        <f aca="false">G141*9/12+G153*3/12</f>
        <v>3.6225</v>
      </c>
      <c r="H144" s="3" t="n">
        <f aca="false">B144*$E$1862/E144</f>
        <v>0</v>
      </c>
      <c r="I144" s="3" t="n">
        <f aca="false">C144*$E$1862/E144</f>
        <v>0</v>
      </c>
      <c r="J144" s="5" t="e">
        <f aca="false">J143*((H144+(I144/12))/H143)</f>
        <v>#DIV/0!</v>
      </c>
      <c r="K144" s="3" t="n">
        <f aca="false">D144*$E$1862/E144</f>
        <v>0</v>
      </c>
      <c r="L144" s="5" t="e">
        <f aca="false">K144*(J144/H144)</f>
        <v>#DIV/0!</v>
      </c>
      <c r="M144" s="26" t="e">
        <f aca="false">H144/AVERAGE(K24:K143)</f>
        <v>#DIV/0!</v>
      </c>
      <c r="N144" s="6"/>
      <c r="O144" s="7" t="e">
        <f aca="false">J144/AVERAGE(L24:L143)</f>
        <v>#DIV/0!</v>
      </c>
      <c r="P144" s="7"/>
      <c r="Q144" s="29" t="e">
        <f aca="false">1/M144-(G144/100-(((E144/E24)^(1/10))-1))</f>
        <v>#DIV/0!</v>
      </c>
      <c r="R144" s="4" t="n">
        <f aca="false">((G144/G145+G144/1200+((1+G145/1200)^(-119))*(1-G144/G145)))</f>
        <v>1.0029494154185</v>
      </c>
      <c r="S144" s="4" t="n">
        <f aca="false">S143*R143*E143/E144</f>
        <v>2.3175742173299</v>
      </c>
      <c r="T144" s="10" t="e">
        <f aca="false">(($J264/$J144)^(1/10)-1)</f>
        <v>#DIV/0!</v>
      </c>
      <c r="U144" s="10" t="n">
        <f aca="false">(($S264/$S144)^(1/10)-1)</f>
        <v>0.076783745334905</v>
      </c>
      <c r="V144" s="10" t="e">
        <f aca="false">T144-U144</f>
        <v>#DIV/0!</v>
      </c>
      <c r="W144" s="10"/>
      <c r="X144" s="11"/>
      <c r="Y144" s="28"/>
      <c r="Z144" s="28"/>
    </row>
    <row r="145" customFormat="false" ht="14.65" hidden="false" customHeight="false" outlineLevel="0" collapsed="false">
      <c r="A145" s="1" t="n">
        <v>1882.05</v>
      </c>
      <c r="B145" s="2" t="n">
        <v>5.71</v>
      </c>
      <c r="C145" s="3" t="n">
        <v>0.32</v>
      </c>
      <c r="D145" s="2" t="n">
        <v>0.4358</v>
      </c>
      <c r="E145" s="2" t="n">
        <v>10.46599504</v>
      </c>
      <c r="F145" s="3" t="n">
        <f aca="false">F144+1/12</f>
        <v>1882.37499999999</v>
      </c>
      <c r="G145" s="4" t="n">
        <f aca="false">G141*8/12+G153*4/12</f>
        <v>3.62333333333333</v>
      </c>
      <c r="H145" s="3" t="n">
        <f aca="false">B145*$E$1862/E145</f>
        <v>0</v>
      </c>
      <c r="I145" s="3" t="n">
        <f aca="false">C145*$E$1862/E145</f>
        <v>0</v>
      </c>
      <c r="J145" s="5" t="e">
        <f aca="false">J144*((H145+(I145/12))/H144)</f>
        <v>#DIV/0!</v>
      </c>
      <c r="K145" s="3" t="n">
        <f aca="false">D145*$E$1862/E145</f>
        <v>0</v>
      </c>
      <c r="L145" s="5" t="e">
        <f aca="false">K145*(J145/H145)</f>
        <v>#DIV/0!</v>
      </c>
      <c r="M145" s="26" t="e">
        <f aca="false">H145/AVERAGE(K25:K144)</f>
        <v>#DIV/0!</v>
      </c>
      <c r="N145" s="6"/>
      <c r="O145" s="7" t="e">
        <f aca="false">J145/AVERAGE(L25:L144)</f>
        <v>#DIV/0!</v>
      </c>
      <c r="P145" s="7"/>
      <c r="Q145" s="29" t="e">
        <f aca="false">1/M145-(G145/100-(((E145/E25)^(1/10))-1))</f>
        <v>#DIV/0!</v>
      </c>
      <c r="R145" s="4" t="n">
        <f aca="false">((G145/G146+G145/1200+((1+G146/1200)^(-119))*(1-G145/G146)))</f>
        <v>1.00295011257271</v>
      </c>
      <c r="S145" s="4" t="n">
        <f aca="false">S144*R144*E144/E145</f>
        <v>2.30329228102582</v>
      </c>
      <c r="T145" s="10" t="e">
        <f aca="false">(($J265/$J145)^(1/10)-1)</f>
        <v>#DIV/0!</v>
      </c>
      <c r="U145" s="10" t="n">
        <f aca="false">(($S265/$S145)^(1/10)-1)</f>
        <v>0.07766405967638</v>
      </c>
      <c r="V145" s="10" t="e">
        <f aca="false">T145-U145</f>
        <v>#DIV/0!</v>
      </c>
      <c r="W145" s="10"/>
      <c r="X145" s="11"/>
      <c r="Y145" s="28"/>
      <c r="Z145" s="28"/>
    </row>
    <row r="146" customFormat="false" ht="14.65" hidden="false" customHeight="false" outlineLevel="0" collapsed="false">
      <c r="A146" s="1" t="n">
        <v>1882.06</v>
      </c>
      <c r="B146" s="2" t="n">
        <v>5.68</v>
      </c>
      <c r="C146" s="3" t="n">
        <v>0.32</v>
      </c>
      <c r="D146" s="2" t="n">
        <v>0.435</v>
      </c>
      <c r="E146" s="2" t="n">
        <v>10.56116033</v>
      </c>
      <c r="F146" s="3" t="n">
        <f aca="false">F145+1/12</f>
        <v>1882.45833333332</v>
      </c>
      <c r="G146" s="4" t="n">
        <f aca="false">G141*7/12+G153*5/12</f>
        <v>3.62416666666667</v>
      </c>
      <c r="H146" s="3" t="n">
        <f aca="false">B146*$E$1862/E146</f>
        <v>0</v>
      </c>
      <c r="I146" s="3" t="n">
        <f aca="false">C146*$E$1862/E146</f>
        <v>0</v>
      </c>
      <c r="J146" s="5" t="e">
        <f aca="false">J145*((H146+(I146/12))/H145)</f>
        <v>#DIV/0!</v>
      </c>
      <c r="K146" s="3" t="n">
        <f aca="false">D146*$E$1862/E146</f>
        <v>0</v>
      </c>
      <c r="L146" s="5" t="e">
        <f aca="false">K146*(J146/H146)</f>
        <v>#DIV/0!</v>
      </c>
      <c r="M146" s="26" t="e">
        <f aca="false">H146/AVERAGE(K26:K145)</f>
        <v>#DIV/0!</v>
      </c>
      <c r="N146" s="6"/>
      <c r="O146" s="7" t="e">
        <f aca="false">J146/AVERAGE(L26:L145)</f>
        <v>#DIV/0!</v>
      </c>
      <c r="P146" s="7"/>
      <c r="Q146" s="29" t="e">
        <f aca="false">1/M146-(G146/100-(((E146/E26)^(1/10))-1))</f>
        <v>#DIV/0!</v>
      </c>
      <c r="R146" s="4" t="n">
        <f aca="false">((G146/G147+G146/1200+((1+G147/1200)^(-119))*(1-G146/G147)))</f>
        <v>1.00295080972676</v>
      </c>
      <c r="S146" s="4" t="n">
        <f aca="false">S145*R145*E145/E146</f>
        <v>2.28927134629335</v>
      </c>
      <c r="T146" s="10" t="e">
        <f aca="false">(($J266/$J146)^(1/10)-1)</f>
        <v>#DIV/0!</v>
      </c>
      <c r="U146" s="10" t="n">
        <f aca="false">(($S266/$S146)^(1/10)-1)</f>
        <v>0.0785381300822403</v>
      </c>
      <c r="V146" s="10" t="e">
        <f aca="false">T146-U146</f>
        <v>#DIV/0!</v>
      </c>
      <c r="W146" s="10"/>
      <c r="X146" s="11"/>
      <c r="Y146" s="28"/>
      <c r="Z146" s="28"/>
    </row>
    <row r="147" customFormat="false" ht="14.65" hidden="false" customHeight="false" outlineLevel="0" collapsed="false">
      <c r="A147" s="1" t="n">
        <v>1882.07</v>
      </c>
      <c r="B147" s="2" t="n">
        <v>6</v>
      </c>
      <c r="C147" s="3" t="n">
        <v>0.32</v>
      </c>
      <c r="D147" s="2" t="n">
        <v>0.4342</v>
      </c>
      <c r="E147" s="2" t="n">
        <v>10.46599504</v>
      </c>
      <c r="F147" s="3" t="n">
        <f aca="false">F146+1/12</f>
        <v>1882.54166666666</v>
      </c>
      <c r="G147" s="4" t="n">
        <f aca="false">G141*6/12+G153*6/12</f>
        <v>3.625</v>
      </c>
      <c r="H147" s="3" t="n">
        <f aca="false">B147*$E$1862/E147</f>
        <v>0</v>
      </c>
      <c r="I147" s="3" t="n">
        <f aca="false">C147*$E$1862/E147</f>
        <v>0</v>
      </c>
      <c r="J147" s="5" t="e">
        <f aca="false">J146*((H147+(I147/12))/H146)</f>
        <v>#DIV/0!</v>
      </c>
      <c r="K147" s="3" t="n">
        <f aca="false">D147*$E$1862/E147</f>
        <v>0</v>
      </c>
      <c r="L147" s="5" t="e">
        <f aca="false">K147*(J147/H147)</f>
        <v>#DIV/0!</v>
      </c>
      <c r="M147" s="26" t="e">
        <f aca="false">H147/AVERAGE(K27:K146)</f>
        <v>#DIV/0!</v>
      </c>
      <c r="N147" s="6"/>
      <c r="O147" s="7" t="e">
        <f aca="false">J147/AVERAGE(L27:L146)</f>
        <v>#DIV/0!</v>
      </c>
      <c r="P147" s="7"/>
      <c r="Q147" s="29" t="e">
        <f aca="false">1/M147-(G147/100-(((E147/E27)^(1/10))-1))</f>
        <v>#DIV/0!</v>
      </c>
      <c r="R147" s="4" t="n">
        <f aca="false">((G147/G148+G147/1200+((1+G148/1200)^(-119))*(1-G147/G148)))</f>
        <v>1.00295150688067</v>
      </c>
      <c r="S147" s="4" t="n">
        <f aca="false">S146*R146*E146/E147</f>
        <v>2.31690388047716</v>
      </c>
      <c r="T147" s="10" t="e">
        <f aca="false">(($J267/$J147)^(1/10)-1)</f>
        <v>#DIV/0!</v>
      </c>
      <c r="U147" s="10" t="n">
        <f aca="false">(($S267/$S147)^(1/10)-1)</f>
        <v>0.0745920020030304</v>
      </c>
      <c r="V147" s="10" t="e">
        <f aca="false">T147-U147</f>
        <v>#DIV/0!</v>
      </c>
      <c r="W147" s="10"/>
      <c r="X147" s="11"/>
      <c r="Y147" s="28"/>
      <c r="Z147" s="28"/>
    </row>
    <row r="148" customFormat="false" ht="14.65" hidden="false" customHeight="false" outlineLevel="0" collapsed="false">
      <c r="A148" s="1" t="n">
        <v>1882.08</v>
      </c>
      <c r="B148" s="2" t="n">
        <v>6.18</v>
      </c>
      <c r="C148" s="3" t="n">
        <v>0.32</v>
      </c>
      <c r="D148" s="2" t="n">
        <v>0.4333</v>
      </c>
      <c r="E148" s="2" t="n">
        <v>10.56116033</v>
      </c>
      <c r="F148" s="3" t="n">
        <f aca="false">F147+1/12</f>
        <v>1882.62499999999</v>
      </c>
      <c r="G148" s="4" t="n">
        <f aca="false">G141*5/12+G153*7/12</f>
        <v>3.62583333333333</v>
      </c>
      <c r="H148" s="3" t="n">
        <f aca="false">B148*$E$1862/E148</f>
        <v>0</v>
      </c>
      <c r="I148" s="3" t="n">
        <f aca="false">C148*$E$1862/E148</f>
        <v>0</v>
      </c>
      <c r="J148" s="5" t="e">
        <f aca="false">J147*((H148+(I148/12))/H147)</f>
        <v>#DIV/0!</v>
      </c>
      <c r="K148" s="3" t="n">
        <f aca="false">D148*$E$1862/E148</f>
        <v>0</v>
      </c>
      <c r="L148" s="5" t="e">
        <f aca="false">K148*(J148/H148)</f>
        <v>#DIV/0!</v>
      </c>
      <c r="M148" s="26" t="e">
        <f aca="false">H148/AVERAGE(K28:K147)</f>
        <v>#DIV/0!</v>
      </c>
      <c r="N148" s="6"/>
      <c r="O148" s="7" t="e">
        <f aca="false">J148/AVERAGE(L28:L147)</f>
        <v>#DIV/0!</v>
      </c>
      <c r="P148" s="7"/>
      <c r="Q148" s="29" t="e">
        <f aca="false">1/M148-(G148/100-(((E148/E28)^(1/10))-1))</f>
        <v>#DIV/0!</v>
      </c>
      <c r="R148" s="4" t="n">
        <f aca="false">((G148/G149+G148/1200+((1+G149/1200)^(-119))*(1-G148/G149)))</f>
        <v>1.00295220403443</v>
      </c>
      <c r="S148" s="4" t="n">
        <f aca="false">S147*R147*E147/E148</f>
        <v>2.30280328861104</v>
      </c>
      <c r="T148" s="10" t="e">
        <f aca="false">(($J268/$J148)^(1/10)-1)</f>
        <v>#DIV/0!</v>
      </c>
      <c r="U148" s="10" t="n">
        <f aca="false">(($S268/$S148)^(1/10)-1)</f>
        <v>0.0740609272707002</v>
      </c>
      <c r="V148" s="10" t="e">
        <f aca="false">T148-U148</f>
        <v>#DIV/0!</v>
      </c>
      <c r="W148" s="10"/>
      <c r="X148" s="11"/>
      <c r="Y148" s="28"/>
      <c r="Z148" s="28"/>
    </row>
    <row r="149" customFormat="false" ht="14.65" hidden="false" customHeight="false" outlineLevel="0" collapsed="false">
      <c r="A149" s="1" t="n">
        <v>1882.09</v>
      </c>
      <c r="B149" s="2" t="n">
        <v>6.24</v>
      </c>
      <c r="C149" s="3" t="n">
        <v>0.32</v>
      </c>
      <c r="D149" s="2" t="n">
        <v>0.4325</v>
      </c>
      <c r="E149" s="2" t="n">
        <v>10.27574545</v>
      </c>
      <c r="F149" s="3" t="n">
        <f aca="false">F148+1/12</f>
        <v>1882.70833333332</v>
      </c>
      <c r="G149" s="4" t="n">
        <f aca="false">G141*4/12+G153*8/12</f>
        <v>3.62666666666667</v>
      </c>
      <c r="H149" s="3" t="n">
        <f aca="false">B149*$E$1862/E149</f>
        <v>0</v>
      </c>
      <c r="I149" s="3" t="n">
        <f aca="false">C149*$E$1862/E149</f>
        <v>0</v>
      </c>
      <c r="J149" s="5" t="e">
        <f aca="false">J148*((H149+(I149/12))/H148)</f>
        <v>#DIV/0!</v>
      </c>
      <c r="K149" s="3" t="n">
        <f aca="false">D149*$E$1862/E149</f>
        <v>0</v>
      </c>
      <c r="L149" s="5" t="e">
        <f aca="false">K149*(J149/H149)</f>
        <v>#DIV/0!</v>
      </c>
      <c r="M149" s="26" t="e">
        <f aca="false">H149/AVERAGE(K29:K148)</f>
        <v>#DIV/0!</v>
      </c>
      <c r="N149" s="6"/>
      <c r="O149" s="7" t="e">
        <f aca="false">J149/AVERAGE(L29:L148)</f>
        <v>#DIV/0!</v>
      </c>
      <c r="P149" s="7"/>
      <c r="Q149" s="29" t="e">
        <f aca="false">1/M149-(G149/100-(((E149/E29)^(1/10))-1))</f>
        <v>#DIV/0!</v>
      </c>
      <c r="R149" s="4" t="n">
        <f aca="false">((G149/G150+G149/1200+((1+G150/1200)^(-119))*(1-G149/G150)))</f>
        <v>1.00295290118805</v>
      </c>
      <c r="S149" s="4" t="n">
        <f aca="false">S148*R148*E148/E149</f>
        <v>2.3737521789893</v>
      </c>
      <c r="T149" s="10" t="e">
        <f aca="false">(($J269/$J149)^(1/10)-1)</f>
        <v>#DIV/0!</v>
      </c>
      <c r="U149" s="10" t="n">
        <f aca="false">(($S269/$S149)^(1/10)-1)</f>
        <v>0.0710245455723304</v>
      </c>
      <c r="V149" s="10" t="e">
        <f aca="false">T149-U149</f>
        <v>#DIV/0!</v>
      </c>
      <c r="W149" s="10"/>
      <c r="X149" s="11"/>
      <c r="Y149" s="28"/>
      <c r="Z149" s="28"/>
    </row>
    <row r="150" customFormat="false" ht="14.65" hidden="false" customHeight="false" outlineLevel="0" collapsed="false">
      <c r="A150" s="1" t="n">
        <v>1882.1</v>
      </c>
      <c r="B150" s="2" t="n">
        <v>6.07</v>
      </c>
      <c r="C150" s="3" t="n">
        <v>0.32</v>
      </c>
      <c r="D150" s="2" t="n">
        <v>0.4317</v>
      </c>
      <c r="E150" s="2" t="n">
        <v>10.18058017</v>
      </c>
      <c r="F150" s="3" t="n">
        <f aca="false">F149+1/12</f>
        <v>1882.79166666666</v>
      </c>
      <c r="G150" s="4" t="n">
        <f aca="false">G141*3/12+G153*9/12</f>
        <v>3.6275</v>
      </c>
      <c r="H150" s="3" t="n">
        <f aca="false">B150*$E$1862/E150</f>
        <v>0</v>
      </c>
      <c r="I150" s="3" t="n">
        <f aca="false">C150*$E$1862/E150</f>
        <v>0</v>
      </c>
      <c r="J150" s="5" t="e">
        <f aca="false">J149*((H150+(I150/12))/H149)</f>
        <v>#DIV/0!</v>
      </c>
      <c r="K150" s="3" t="n">
        <f aca="false">D150*$E$1862/E150</f>
        <v>0</v>
      </c>
      <c r="L150" s="5" t="e">
        <f aca="false">K150*(J150/H150)</f>
        <v>#DIV/0!</v>
      </c>
      <c r="M150" s="26" t="e">
        <f aca="false">H150/AVERAGE(K30:K149)</f>
        <v>#DIV/0!</v>
      </c>
      <c r="N150" s="6"/>
      <c r="O150" s="7" t="e">
        <f aca="false">J150/AVERAGE(L30:L149)</f>
        <v>#DIV/0!</v>
      </c>
      <c r="P150" s="7"/>
      <c r="Q150" s="29" t="e">
        <f aca="false">1/M150-(G150/100-(((E150/E30)^(1/10))-1))</f>
        <v>#DIV/0!</v>
      </c>
      <c r="R150" s="4" t="n">
        <f aca="false">((G150/G151+G150/1200+((1+G151/1200)^(-119))*(1-G150/G151)))</f>
        <v>1.00295359834152</v>
      </c>
      <c r="S150" s="4" t="n">
        <f aca="false">S149*R149*E149/E150</f>
        <v>2.40301634346527</v>
      </c>
      <c r="T150" s="10" t="e">
        <f aca="false">(($J270/$J150)^(1/10)-1)</f>
        <v>#DIV/0!</v>
      </c>
      <c r="U150" s="10" t="n">
        <f aca="false">(($S270/$S150)^(1/10)-1)</f>
        <v>0.0699318765312231</v>
      </c>
      <c r="V150" s="10" t="e">
        <f aca="false">T150-U150</f>
        <v>#DIV/0!</v>
      </c>
      <c r="W150" s="10"/>
      <c r="X150" s="11"/>
      <c r="Y150" s="28"/>
      <c r="Z150" s="28"/>
    </row>
    <row r="151" customFormat="false" ht="14.65" hidden="false" customHeight="false" outlineLevel="0" collapsed="false">
      <c r="A151" s="1" t="n">
        <v>1882.11</v>
      </c>
      <c r="B151" s="2" t="n">
        <v>5.81</v>
      </c>
      <c r="C151" s="3" t="n">
        <v>0.32</v>
      </c>
      <c r="D151" s="2" t="n">
        <v>0.4308</v>
      </c>
      <c r="E151" s="2" t="n">
        <v>10.08541488</v>
      </c>
      <c r="F151" s="3" t="n">
        <f aca="false">F150+1/12</f>
        <v>1882.87499999999</v>
      </c>
      <c r="G151" s="4" t="n">
        <f aca="false">G141*2/12+G153*10/12</f>
        <v>3.62833333333333</v>
      </c>
      <c r="H151" s="3" t="n">
        <f aca="false">B151*$E$1862/E151</f>
        <v>0</v>
      </c>
      <c r="I151" s="3" t="n">
        <f aca="false">C151*$E$1862/E151</f>
        <v>0</v>
      </c>
      <c r="J151" s="5" t="e">
        <f aca="false">J150*((H151+(I151/12))/H150)</f>
        <v>#DIV/0!</v>
      </c>
      <c r="K151" s="3" t="n">
        <f aca="false">D151*$E$1862/E151</f>
        <v>0</v>
      </c>
      <c r="L151" s="5" t="e">
        <f aca="false">K151*(J151/H151)</f>
        <v>#DIV/0!</v>
      </c>
      <c r="M151" s="26" t="e">
        <f aca="false">H151/AVERAGE(K31:K150)</f>
        <v>#DIV/0!</v>
      </c>
      <c r="N151" s="6"/>
      <c r="O151" s="7" t="e">
        <f aca="false">J151/AVERAGE(L31:L150)</f>
        <v>#DIV/0!</v>
      </c>
      <c r="P151" s="7"/>
      <c r="Q151" s="29" t="e">
        <f aca="false">1/M151-(G151/100-(((E151/E31)^(1/10))-1))</f>
        <v>#DIV/0!</v>
      </c>
      <c r="R151" s="4" t="n">
        <f aca="false">((G151/G152+G151/1200+((1+G152/1200)^(-119))*(1-G151/G152)))</f>
        <v>1.00295429549484</v>
      </c>
      <c r="S151" s="4" t="n">
        <f aca="false">S150*R150*E150/E151</f>
        <v>2.4328555595557</v>
      </c>
      <c r="T151" s="10" t="e">
        <f aca="false">(($J271/$J151)^(1/10)-1)</f>
        <v>#DIV/0!</v>
      </c>
      <c r="U151" s="10" t="n">
        <f aca="false">(($S271/$S151)^(1/10)-1)</f>
        <v>0.0660948657828688</v>
      </c>
      <c r="V151" s="10" t="e">
        <f aca="false">T151-U151</f>
        <v>#DIV/0!</v>
      </c>
      <c r="W151" s="10"/>
      <c r="X151" s="11"/>
      <c r="Y151" s="28"/>
      <c r="Z151" s="28"/>
    </row>
    <row r="152" customFormat="false" ht="14.65" hidden="false" customHeight="false" outlineLevel="0" collapsed="false">
      <c r="A152" s="1" t="n">
        <v>1882.12</v>
      </c>
      <c r="B152" s="2" t="n">
        <v>5.84</v>
      </c>
      <c r="C152" s="3" t="n">
        <v>0.32</v>
      </c>
      <c r="D152" s="2" t="n">
        <v>0.43</v>
      </c>
      <c r="E152" s="2" t="n">
        <v>9.990330579</v>
      </c>
      <c r="F152" s="3" t="n">
        <f aca="false">F151+1/12</f>
        <v>1882.95833333332</v>
      </c>
      <c r="G152" s="4" t="n">
        <f aca="false">G141*1/12+G153*11/12</f>
        <v>3.62916666666667</v>
      </c>
      <c r="H152" s="3" t="n">
        <f aca="false">B152*$E$1862/E152</f>
        <v>0</v>
      </c>
      <c r="I152" s="3" t="n">
        <f aca="false">C152*$E$1862/E152</f>
        <v>0</v>
      </c>
      <c r="J152" s="5" t="e">
        <f aca="false">J151*((H152+(I152/12))/H151)</f>
        <v>#DIV/0!</v>
      </c>
      <c r="K152" s="3" t="n">
        <f aca="false">D152*$E$1862/E152</f>
        <v>0</v>
      </c>
      <c r="L152" s="5" t="e">
        <f aca="false">K152*(J152/H152)</f>
        <v>#DIV/0!</v>
      </c>
      <c r="M152" s="26" t="e">
        <f aca="false">H152/AVERAGE(K32:K151)</f>
        <v>#DIV/0!</v>
      </c>
      <c r="N152" s="6"/>
      <c r="O152" s="7" t="e">
        <f aca="false">J152/AVERAGE(L32:L151)</f>
        <v>#DIV/0!</v>
      </c>
      <c r="P152" s="7"/>
      <c r="Q152" s="29" t="e">
        <f aca="false">1/M152-(G152/100-(((E152/E32)^(1/10))-1))</f>
        <v>#DIV/0!</v>
      </c>
      <c r="R152" s="4" t="n">
        <f aca="false">((G152/G153+G152/1200+((1+G153/1200)^(-119))*(1-G152/G153)))</f>
        <v>1.00295499264802</v>
      </c>
      <c r="S152" s="4" t="n">
        <f aca="false">S151*R151*E151/E152</f>
        <v>2.46326636716714</v>
      </c>
      <c r="T152" s="10" t="e">
        <f aca="false">(($J272/$J152)^(1/10)-1)</f>
        <v>#DIV/0!</v>
      </c>
      <c r="U152" s="10" t="n">
        <f aca="false">(($S272/$S152)^(1/10)-1)</f>
        <v>0.0636526588614432</v>
      </c>
      <c r="V152" s="10" t="e">
        <f aca="false">T152-U152</f>
        <v>#DIV/0!</v>
      </c>
      <c r="W152" s="10"/>
      <c r="X152" s="11"/>
      <c r="Y152" s="28"/>
      <c r="Z152" s="28"/>
    </row>
    <row r="153" customFormat="false" ht="14.65" hidden="false" customHeight="false" outlineLevel="0" collapsed="false">
      <c r="A153" s="1" t="n">
        <v>1883.01</v>
      </c>
      <c r="B153" s="2" t="n">
        <v>5.81</v>
      </c>
      <c r="C153" s="3" t="n">
        <v>0.3208</v>
      </c>
      <c r="D153" s="2" t="n">
        <v>0.4275</v>
      </c>
      <c r="E153" s="2" t="n">
        <v>9.990330579</v>
      </c>
      <c r="F153" s="3" t="n">
        <f aca="false">F152+1/12</f>
        <v>1883.04166666666</v>
      </c>
      <c r="G153" s="4" t="n">
        <v>3.63</v>
      </c>
      <c r="H153" s="3" t="n">
        <f aca="false">B153*$E$1862/E153</f>
        <v>0</v>
      </c>
      <c r="I153" s="3" t="n">
        <f aca="false">C153*$E$1862/E153</f>
        <v>0</v>
      </c>
      <c r="J153" s="5" t="e">
        <f aca="false">J152*((H153+(I153/12))/H152)</f>
        <v>#DIV/0!</v>
      </c>
      <c r="K153" s="3" t="n">
        <f aca="false">D153*$E$1862/E153</f>
        <v>0</v>
      </c>
      <c r="L153" s="5" t="e">
        <f aca="false">K153*(J153/H153)</f>
        <v>#DIV/0!</v>
      </c>
      <c r="M153" s="26" t="e">
        <f aca="false">H153/AVERAGE(K33:K152)</f>
        <v>#DIV/0!</v>
      </c>
      <c r="N153" s="6"/>
      <c r="O153" s="7" t="e">
        <f aca="false">J153/AVERAGE(L33:L152)</f>
        <v>#DIV/0!</v>
      </c>
      <c r="P153" s="7"/>
      <c r="Q153" s="29" t="e">
        <f aca="false">1/M153-(G153/100-(((E153/E33)^(1/10))-1))</f>
        <v>#DIV/0!</v>
      </c>
      <c r="R153" s="4" t="n">
        <f aca="false">((G153/G154+G153/1200+((1+G154/1200)^(-119))*(1-G153/G154)))</f>
        <v>1.00309431561627</v>
      </c>
      <c r="S153" s="4" t="n">
        <f aca="false">S152*R152*E152/E153</f>
        <v>2.47054530117222</v>
      </c>
      <c r="T153" s="10" t="e">
        <f aca="false">(($J273/$J153)^(1/10)-1)</f>
        <v>#DIV/0!</v>
      </c>
      <c r="U153" s="10" t="n">
        <f aca="false">(($S273/$S153)^(1/10)-1)</f>
        <v>0.0596516857243525</v>
      </c>
      <c r="V153" s="10" t="e">
        <f aca="false">T153-U153</f>
        <v>#DIV/0!</v>
      </c>
      <c r="W153" s="10"/>
      <c r="X153" s="11"/>
      <c r="Y153" s="28"/>
      <c r="Z153" s="28"/>
    </row>
    <row r="154" customFormat="false" ht="14.65" hidden="false" customHeight="false" outlineLevel="0" collapsed="false">
      <c r="A154" s="1" t="n">
        <v>1883.02</v>
      </c>
      <c r="B154" s="2" t="n">
        <v>5.68</v>
      </c>
      <c r="C154" s="3" t="n">
        <v>0.3217</v>
      </c>
      <c r="D154" s="2" t="n">
        <v>0.425</v>
      </c>
      <c r="E154" s="2" t="n">
        <v>10.08541488</v>
      </c>
      <c r="F154" s="3" t="n">
        <f aca="false">F153+1/12</f>
        <v>1883.12499999999</v>
      </c>
      <c r="G154" s="4" t="n">
        <f aca="false">G153*11/12+G165*1/12</f>
        <v>3.62916666666667</v>
      </c>
      <c r="H154" s="3" t="n">
        <f aca="false">B154*$E$1862/E154</f>
        <v>0</v>
      </c>
      <c r="I154" s="3" t="n">
        <f aca="false">C154*$E$1862/E154</f>
        <v>0</v>
      </c>
      <c r="J154" s="5" t="e">
        <f aca="false">J153*((H154+(I154/12))/H153)</f>
        <v>#DIV/0!</v>
      </c>
      <c r="K154" s="3" t="n">
        <f aca="false">D154*$E$1862/E154</f>
        <v>0</v>
      </c>
      <c r="L154" s="5" t="e">
        <f aca="false">K154*(J154/H154)</f>
        <v>#DIV/0!</v>
      </c>
      <c r="M154" s="26" t="e">
        <f aca="false">H154/AVERAGE(K34:K153)</f>
        <v>#DIV/0!</v>
      </c>
      <c r="N154" s="6"/>
      <c r="O154" s="7" t="e">
        <f aca="false">J154/AVERAGE(L34:L153)</f>
        <v>#DIV/0!</v>
      </c>
      <c r="P154" s="7"/>
      <c r="Q154" s="29" t="e">
        <f aca="false">1/M154-(G154/100-(((E154/E34)^(1/10))-1))</f>
        <v>#DIV/0!</v>
      </c>
      <c r="R154" s="4" t="n">
        <f aca="false">((G154/G155+G154/1200+((1+G155/1200)^(-119))*(1-G154/G155)))</f>
        <v>1.0030936238807</v>
      </c>
      <c r="S154" s="4" t="n">
        <f aca="false">S153*R153*E153/E154</f>
        <v>2.45482581663091</v>
      </c>
      <c r="T154" s="10" t="e">
        <f aca="false">(($J274/$J154)^(1/10)-1)</f>
        <v>#DIV/0!</v>
      </c>
      <c r="U154" s="10" t="n">
        <f aca="false">(($S274/$S154)^(1/10)-1)</f>
        <v>0.0594261275098034</v>
      </c>
      <c r="V154" s="10" t="e">
        <f aca="false">T154-U154</f>
        <v>#DIV/0!</v>
      </c>
      <c r="W154" s="10"/>
      <c r="X154" s="11"/>
      <c r="Y154" s="28"/>
      <c r="Z154" s="28"/>
    </row>
    <row r="155" customFormat="false" ht="14.65" hidden="false" customHeight="false" outlineLevel="0" collapsed="false">
      <c r="A155" s="1" t="n">
        <v>1883.03</v>
      </c>
      <c r="B155" s="2" t="n">
        <v>5.75</v>
      </c>
      <c r="C155" s="3" t="n">
        <v>0.3225</v>
      </c>
      <c r="D155" s="2" t="n">
        <v>0.4225</v>
      </c>
      <c r="E155" s="2" t="n">
        <v>9.990330579</v>
      </c>
      <c r="F155" s="3" t="n">
        <f aca="false">F154+1/12</f>
        <v>1883.20833333332</v>
      </c>
      <c r="G155" s="4" t="n">
        <f aca="false">G153*10/12+G165*2/12</f>
        <v>3.62833333333333</v>
      </c>
      <c r="H155" s="3" t="n">
        <f aca="false">B155*$E$1862/E155</f>
        <v>0</v>
      </c>
      <c r="I155" s="3" t="n">
        <f aca="false">C155*$E$1862/E155</f>
        <v>0</v>
      </c>
      <c r="J155" s="5" t="e">
        <f aca="false">J154*((H155+(I155/12))/H154)</f>
        <v>#DIV/0!</v>
      </c>
      <c r="K155" s="3" t="n">
        <f aca="false">D155*$E$1862/E155</f>
        <v>0</v>
      </c>
      <c r="L155" s="5" t="e">
        <f aca="false">K155*(J155/H155)</f>
        <v>#DIV/0!</v>
      </c>
      <c r="M155" s="26" t="e">
        <f aca="false">H155/AVERAGE(K35:K154)</f>
        <v>#DIV/0!</v>
      </c>
      <c r="N155" s="6"/>
      <c r="O155" s="7" t="e">
        <f aca="false">J155/AVERAGE(L35:L154)</f>
        <v>#DIV/0!</v>
      </c>
      <c r="P155" s="7"/>
      <c r="Q155" s="29" t="e">
        <f aca="false">1/M155-(G155/100-(((E155/E35)^(1/10))-1))</f>
        <v>#DIV/0!</v>
      </c>
      <c r="R155" s="4" t="n">
        <f aca="false">((G155/G156+G155/1200+((1+G156/1200)^(-119))*(1-G155/G156)))</f>
        <v>1.00309293214528</v>
      </c>
      <c r="S155" s="4" t="n">
        <f aca="false">S154*R154*E154/E155</f>
        <v>2.48585653568264</v>
      </c>
      <c r="T155" s="10" t="e">
        <f aca="false">(($J275/$J155)^(1/10)-1)</f>
        <v>#DIV/0!</v>
      </c>
      <c r="U155" s="10" t="n">
        <f aca="false">(($S275/$S155)^(1/10)-1)</f>
        <v>0.0610160580277777</v>
      </c>
      <c r="V155" s="10" t="e">
        <f aca="false">T155-U155</f>
        <v>#DIV/0!</v>
      </c>
      <c r="W155" s="10"/>
      <c r="X155" s="11"/>
      <c r="Y155" s="28"/>
      <c r="Z155" s="28"/>
    </row>
    <row r="156" customFormat="false" ht="14.65" hidden="false" customHeight="false" outlineLevel="0" collapsed="false">
      <c r="A156" s="1" t="n">
        <v>1883.04</v>
      </c>
      <c r="B156" s="2" t="n">
        <v>5.87</v>
      </c>
      <c r="C156" s="3" t="n">
        <v>0.3233</v>
      </c>
      <c r="D156" s="2" t="n">
        <v>0.42</v>
      </c>
      <c r="E156" s="2" t="n">
        <v>9.895165289</v>
      </c>
      <c r="F156" s="3" t="n">
        <f aca="false">F155+1/12</f>
        <v>1883.29166666666</v>
      </c>
      <c r="G156" s="4" t="n">
        <f aca="false">G153*9/12+G165*3/12</f>
        <v>3.6275</v>
      </c>
      <c r="H156" s="3" t="n">
        <f aca="false">B156*$E$1862/E156</f>
        <v>0</v>
      </c>
      <c r="I156" s="3" t="n">
        <f aca="false">C156*$E$1862/E156</f>
        <v>0</v>
      </c>
      <c r="J156" s="5" t="e">
        <f aca="false">J155*((H156+(I156/12))/H155)</f>
        <v>#DIV/0!</v>
      </c>
      <c r="K156" s="3" t="n">
        <f aca="false">D156*$E$1862/E156</f>
        <v>0</v>
      </c>
      <c r="L156" s="5" t="e">
        <f aca="false">K156*(J156/H156)</f>
        <v>#DIV/0!</v>
      </c>
      <c r="M156" s="26" t="e">
        <f aca="false">H156/AVERAGE(K36:K155)</f>
        <v>#DIV/0!</v>
      </c>
      <c r="N156" s="6"/>
      <c r="O156" s="7" t="e">
        <f aca="false">J156/AVERAGE(L36:L155)</f>
        <v>#DIV/0!</v>
      </c>
      <c r="P156" s="7"/>
      <c r="Q156" s="29" t="e">
        <f aca="false">1/M156-(G156/100-(((E156/E36)^(1/10))-1))</f>
        <v>#DIV/0!</v>
      </c>
      <c r="R156" s="4" t="n">
        <f aca="false">((G156/G157+G156/1200+((1+G157/1200)^(-119))*(1-G156/G157)))</f>
        <v>1.00309224041001</v>
      </c>
      <c r="S156" s="4" t="n">
        <f aca="false">S155*R155*E155/E156</f>
        <v>2.51752642301356</v>
      </c>
      <c r="T156" s="10" t="e">
        <f aca="false">(($J276/$J156)^(1/10)-1)</f>
        <v>#DIV/0!</v>
      </c>
      <c r="U156" s="10" t="n">
        <f aca="false">(($S276/$S156)^(1/10)-1)</f>
        <v>0.0613416148950814</v>
      </c>
      <c r="V156" s="10" t="e">
        <f aca="false">T156-U156</f>
        <v>#DIV/0!</v>
      </c>
      <c r="W156" s="10"/>
      <c r="X156" s="11"/>
      <c r="Y156" s="28"/>
      <c r="Z156" s="28"/>
    </row>
    <row r="157" customFormat="false" ht="14.65" hidden="false" customHeight="false" outlineLevel="0" collapsed="false">
      <c r="A157" s="1" t="n">
        <v>1883.05</v>
      </c>
      <c r="B157" s="2" t="n">
        <v>5.77</v>
      </c>
      <c r="C157" s="3" t="n">
        <v>0.3242</v>
      </c>
      <c r="D157" s="2" t="n">
        <v>0.4175</v>
      </c>
      <c r="E157" s="2" t="n">
        <v>9.8</v>
      </c>
      <c r="F157" s="3" t="n">
        <f aca="false">F156+1/12</f>
        <v>1883.37499999999</v>
      </c>
      <c r="G157" s="4" t="n">
        <f aca="false">G153*8/12+G165*4/12</f>
        <v>3.62666666666667</v>
      </c>
      <c r="H157" s="3" t="n">
        <f aca="false">B157*$E$1862/E157</f>
        <v>0</v>
      </c>
      <c r="I157" s="3" t="n">
        <f aca="false">C157*$E$1862/E157</f>
        <v>0</v>
      </c>
      <c r="J157" s="5" t="e">
        <f aca="false">J156*((H157+(I157/12))/H156)</f>
        <v>#DIV/0!</v>
      </c>
      <c r="K157" s="3" t="n">
        <f aca="false">D157*$E$1862/E157</f>
        <v>0</v>
      </c>
      <c r="L157" s="5" t="e">
        <f aca="false">K157*(J157/H157)</f>
        <v>#DIV/0!</v>
      </c>
      <c r="M157" s="26" t="e">
        <f aca="false">H157/AVERAGE(K37:K156)</f>
        <v>#DIV/0!</v>
      </c>
      <c r="N157" s="6"/>
      <c r="O157" s="7" t="e">
        <f aca="false">J157/AVERAGE(L37:L156)</f>
        <v>#DIV/0!</v>
      </c>
      <c r="P157" s="7"/>
      <c r="Q157" s="29" t="e">
        <f aca="false">1/M157-(G157/100-(((E157/E37)^(1/10))-1))</f>
        <v>#DIV/0!</v>
      </c>
      <c r="R157" s="4" t="n">
        <f aca="false">((G157/G158+G157/1200+((1+G158/1200)^(-119))*(1-G157/G158)))</f>
        <v>1.00309154867488</v>
      </c>
      <c r="S157" s="4" t="n">
        <f aca="false">S156*R156*E156/E157</f>
        <v>2.54983387016245</v>
      </c>
      <c r="T157" s="10" t="e">
        <f aca="false">(($J277/$J157)^(1/10)-1)</f>
        <v>#DIV/0!</v>
      </c>
      <c r="U157" s="10" t="n">
        <f aca="false">(($S277/$S157)^(1/10)-1)</f>
        <v>0.0616732354239762</v>
      </c>
      <c r="V157" s="10" t="e">
        <f aca="false">T157-U157</f>
        <v>#DIV/0!</v>
      </c>
      <c r="W157" s="10"/>
      <c r="X157" s="11"/>
      <c r="Y157" s="28"/>
      <c r="Z157" s="28"/>
    </row>
    <row r="158" customFormat="false" ht="14.65" hidden="false" customHeight="false" outlineLevel="0" collapsed="false">
      <c r="A158" s="1" t="n">
        <v>1883.06</v>
      </c>
      <c r="B158" s="2" t="n">
        <v>5.82</v>
      </c>
      <c r="C158" s="3" t="n">
        <v>0.325</v>
      </c>
      <c r="D158" s="2" t="n">
        <v>0.415</v>
      </c>
      <c r="E158" s="2" t="n">
        <v>9.514585124</v>
      </c>
      <c r="F158" s="3" t="n">
        <f aca="false">F157+1/12</f>
        <v>1883.45833333332</v>
      </c>
      <c r="G158" s="4" t="n">
        <f aca="false">G153*7/12+G165*5/12</f>
        <v>3.62583333333333</v>
      </c>
      <c r="H158" s="3" t="n">
        <f aca="false">B158*$E$1862/E158</f>
        <v>0</v>
      </c>
      <c r="I158" s="3" t="n">
        <f aca="false">C158*$E$1862/E158</f>
        <v>0</v>
      </c>
      <c r="J158" s="5" t="e">
        <f aca="false">J157*((H158+(I158/12))/H157)</f>
        <v>#DIV/0!</v>
      </c>
      <c r="K158" s="3" t="n">
        <f aca="false">D158*$E$1862/E158</f>
        <v>0</v>
      </c>
      <c r="L158" s="5" t="e">
        <f aca="false">K158*(J158/H158)</f>
        <v>#DIV/0!</v>
      </c>
      <c r="M158" s="26" t="e">
        <f aca="false">H158/AVERAGE(K38:K157)</f>
        <v>#DIV/0!</v>
      </c>
      <c r="N158" s="6"/>
      <c r="O158" s="7" t="e">
        <f aca="false">J158/AVERAGE(L38:L157)</f>
        <v>#DIV/0!</v>
      </c>
      <c r="P158" s="7"/>
      <c r="Q158" s="29" t="e">
        <f aca="false">1/M158-(G158/100-(((E158/E38)^(1/10))-1))</f>
        <v>#DIV/0!</v>
      </c>
      <c r="R158" s="4" t="n">
        <f aca="false">((G158/G159+G158/1200+((1+G159/1200)^(-119))*(1-G158/G159)))</f>
        <v>1.0030908569399</v>
      </c>
      <c r="S158" s="4" t="n">
        <f aca="false">S157*R157*E157/E158</f>
        <v>2.63444221361641</v>
      </c>
      <c r="T158" s="10" t="e">
        <f aca="false">(($J278/$J158)^(1/10)-1)</f>
        <v>#DIV/0!</v>
      </c>
      <c r="U158" s="10" t="n">
        <f aca="false">(($S278/$S158)^(1/10)-1)</f>
        <v>0.0612618623187919</v>
      </c>
      <c r="V158" s="10" t="e">
        <f aca="false">T158-U158</f>
        <v>#DIV/0!</v>
      </c>
      <c r="W158" s="10"/>
      <c r="X158" s="11"/>
      <c r="Y158" s="28"/>
      <c r="Z158" s="28"/>
    </row>
    <row r="159" customFormat="false" ht="14.65" hidden="false" customHeight="false" outlineLevel="0" collapsed="false">
      <c r="A159" s="1" t="n">
        <v>1883.07</v>
      </c>
      <c r="B159" s="2" t="n">
        <v>5.73</v>
      </c>
      <c r="C159" s="3" t="n">
        <v>0.3258</v>
      </c>
      <c r="D159" s="2" t="n">
        <v>0.4125</v>
      </c>
      <c r="E159" s="2" t="n">
        <v>9.324254545</v>
      </c>
      <c r="F159" s="3" t="n">
        <f aca="false">F158+1/12</f>
        <v>1883.54166666666</v>
      </c>
      <c r="G159" s="4" t="n">
        <f aca="false">G153*6/12+G165*6/12</f>
        <v>3.625</v>
      </c>
      <c r="H159" s="3" t="n">
        <f aca="false">B159*$E$1862/E159</f>
        <v>0</v>
      </c>
      <c r="I159" s="3" t="n">
        <f aca="false">C159*$E$1862/E159</f>
        <v>0</v>
      </c>
      <c r="J159" s="5" t="e">
        <f aca="false">J158*((H159+(I159/12))/H158)</f>
        <v>#DIV/0!</v>
      </c>
      <c r="K159" s="3" t="n">
        <f aca="false">D159*$E$1862/E159</f>
        <v>0</v>
      </c>
      <c r="L159" s="5" t="e">
        <f aca="false">K159*(J159/H159)</f>
        <v>#DIV/0!</v>
      </c>
      <c r="M159" s="26" t="e">
        <f aca="false">H159/AVERAGE(K39:K158)</f>
        <v>#DIV/0!</v>
      </c>
      <c r="N159" s="6"/>
      <c r="O159" s="7" t="e">
        <f aca="false">J159/AVERAGE(L39:L158)</f>
        <v>#DIV/0!</v>
      </c>
      <c r="P159" s="7"/>
      <c r="Q159" s="29" t="e">
        <f aca="false">1/M159-(G159/100-(((E159/E39)^(1/10))-1))</f>
        <v>#DIV/0!</v>
      </c>
      <c r="R159" s="4" t="n">
        <f aca="false">((G159/G160+G159/1200+((1+G160/1200)^(-119))*(1-G159/G160)))</f>
        <v>1.00309016520507</v>
      </c>
      <c r="S159" s="4" t="n">
        <f aca="false">S158*R158*E158/E159</f>
        <v>2.6965264444908</v>
      </c>
      <c r="T159" s="10" t="e">
        <f aca="false">(($J279/$J159)^(1/10)-1)</f>
        <v>#DIV/0!</v>
      </c>
      <c r="U159" s="10" t="n">
        <f aca="false">(($S279/$S159)^(1/10)-1)</f>
        <v>0.0619125159568936</v>
      </c>
      <c r="V159" s="10" t="e">
        <f aca="false">T159-U159</f>
        <v>#DIV/0!</v>
      </c>
      <c r="W159" s="10"/>
      <c r="X159" s="11"/>
      <c r="Y159" s="28"/>
      <c r="Z159" s="28"/>
    </row>
    <row r="160" customFormat="false" ht="14.65" hidden="false" customHeight="false" outlineLevel="0" collapsed="false">
      <c r="A160" s="1" t="n">
        <v>1883.08</v>
      </c>
      <c r="B160" s="2" t="n">
        <v>5.47</v>
      </c>
      <c r="C160" s="3" t="n">
        <v>0.3267</v>
      </c>
      <c r="D160" s="2" t="n">
        <v>0.41</v>
      </c>
      <c r="E160" s="2" t="n">
        <v>9.324254545</v>
      </c>
      <c r="F160" s="3" t="n">
        <f aca="false">F159+1/12</f>
        <v>1883.62499999999</v>
      </c>
      <c r="G160" s="4" t="n">
        <f aca="false">G153*5/12+G165*7/12</f>
        <v>3.62416666666667</v>
      </c>
      <c r="H160" s="3" t="n">
        <f aca="false">B160*$E$1862/E160</f>
        <v>0</v>
      </c>
      <c r="I160" s="3" t="n">
        <f aca="false">C160*$E$1862/E160</f>
        <v>0</v>
      </c>
      <c r="J160" s="5" t="e">
        <f aca="false">J159*((H160+(I160/12))/H159)</f>
        <v>#DIV/0!</v>
      </c>
      <c r="K160" s="3" t="n">
        <f aca="false">D160*$E$1862/E160</f>
        <v>0</v>
      </c>
      <c r="L160" s="5" t="e">
        <f aca="false">K160*(J160/H160)</f>
        <v>#DIV/0!</v>
      </c>
      <c r="M160" s="26" t="e">
        <f aca="false">H160/AVERAGE(K40:K159)</f>
        <v>#DIV/0!</v>
      </c>
      <c r="N160" s="6"/>
      <c r="O160" s="7" t="e">
        <f aca="false">J160/AVERAGE(L40:L159)</f>
        <v>#DIV/0!</v>
      </c>
      <c r="P160" s="7"/>
      <c r="Q160" s="29" t="e">
        <f aca="false">1/M160-(G160/100-(((E160/E40)^(1/10))-1))</f>
        <v>#DIV/0!</v>
      </c>
      <c r="R160" s="4" t="n">
        <f aca="false">((G160/G161+G160/1200+((1+G161/1200)^(-119))*(1-G160/G161)))</f>
        <v>1.00308947347038</v>
      </c>
      <c r="S160" s="4" t="n">
        <f aca="false">S159*R159*E159/E160</f>
        <v>2.70485915668412</v>
      </c>
      <c r="T160" s="10" t="e">
        <f aca="false">(($J280/$J160)^(1/10)-1)</f>
        <v>#DIV/0!</v>
      </c>
      <c r="U160" s="10" t="n">
        <f aca="false">(($S280/$S160)^(1/10)-1)</f>
        <v>0.0662360704976779</v>
      </c>
      <c r="V160" s="10" t="e">
        <f aca="false">T160-U160</f>
        <v>#DIV/0!</v>
      </c>
      <c r="W160" s="10"/>
      <c r="X160" s="11"/>
      <c r="Y160" s="28"/>
      <c r="Z160" s="28"/>
    </row>
    <row r="161" customFormat="false" ht="14.65" hidden="false" customHeight="false" outlineLevel="0" collapsed="false">
      <c r="A161" s="1" t="n">
        <v>1883.09</v>
      </c>
      <c r="B161" s="2" t="n">
        <v>5.53</v>
      </c>
      <c r="C161" s="3" t="n">
        <v>0.3275</v>
      </c>
      <c r="D161" s="2" t="n">
        <v>0.4075</v>
      </c>
      <c r="E161" s="2" t="n">
        <v>9.229089256</v>
      </c>
      <c r="F161" s="3" t="n">
        <f aca="false">F160+1/12</f>
        <v>1883.70833333332</v>
      </c>
      <c r="G161" s="4" t="n">
        <f aca="false">G153*4/12+G165*8/12</f>
        <v>3.62333333333333</v>
      </c>
      <c r="H161" s="3" t="n">
        <f aca="false">B161*$E$1862/E161</f>
        <v>0</v>
      </c>
      <c r="I161" s="3" t="n">
        <f aca="false">C161*$E$1862/E161</f>
        <v>0</v>
      </c>
      <c r="J161" s="5" t="e">
        <f aca="false">J160*((H161+(I161/12))/H160)</f>
        <v>#DIV/0!</v>
      </c>
      <c r="K161" s="3" t="n">
        <f aca="false">D161*$E$1862/E161</f>
        <v>0</v>
      </c>
      <c r="L161" s="5" t="e">
        <f aca="false">K161*(J161/H161)</f>
        <v>#DIV/0!</v>
      </c>
      <c r="M161" s="26" t="e">
        <f aca="false">H161/AVERAGE(K41:K160)</f>
        <v>#DIV/0!</v>
      </c>
      <c r="N161" s="6"/>
      <c r="O161" s="7" t="e">
        <f aca="false">J161/AVERAGE(L41:L160)</f>
        <v>#DIV/0!</v>
      </c>
      <c r="P161" s="7"/>
      <c r="Q161" s="29" t="e">
        <f aca="false">1/M161-(G161/100-(((E161/E41)^(1/10))-1))</f>
        <v>#DIV/0!</v>
      </c>
      <c r="R161" s="4" t="n">
        <f aca="false">((G161/G162+G161/1200+((1+G162/1200)^(-119))*(1-G161/G162)))</f>
        <v>1.00308878173584</v>
      </c>
      <c r="S161" s="4" t="n">
        <f aca="false">S160*R160*E160/E161</f>
        <v>2.74119293480508</v>
      </c>
      <c r="T161" s="10" t="e">
        <f aca="false">(($J281/$J161)^(1/10)-1)</f>
        <v>#DIV/0!</v>
      </c>
      <c r="U161" s="10" t="n">
        <f aca="false">(($S281/$S161)^(1/10)-1)</f>
        <v>0.0608993504447031</v>
      </c>
      <c r="V161" s="10" t="e">
        <f aca="false">T161-U161</f>
        <v>#DIV/0!</v>
      </c>
      <c r="W161" s="10"/>
      <c r="X161" s="11"/>
      <c r="Y161" s="28"/>
      <c r="Z161" s="28"/>
    </row>
    <row r="162" customFormat="false" ht="14.65" hidden="false" customHeight="false" outlineLevel="0" collapsed="false">
      <c r="A162" s="1" t="n">
        <v>1883.1</v>
      </c>
      <c r="B162" s="2" t="n">
        <v>5.38</v>
      </c>
      <c r="C162" s="3" t="n">
        <v>0.3283</v>
      </c>
      <c r="D162" s="2" t="n">
        <v>0.405</v>
      </c>
      <c r="E162" s="2" t="n">
        <v>9.229089256</v>
      </c>
      <c r="F162" s="3" t="n">
        <f aca="false">F161+1/12</f>
        <v>1883.79166666666</v>
      </c>
      <c r="G162" s="4" t="n">
        <f aca="false">G153*3/12+G165*9/12</f>
        <v>3.6225</v>
      </c>
      <c r="H162" s="3" t="n">
        <f aca="false">B162*$E$1862/E162</f>
        <v>0</v>
      </c>
      <c r="I162" s="3" t="n">
        <f aca="false">C162*$E$1862/E162</f>
        <v>0</v>
      </c>
      <c r="J162" s="5" t="e">
        <f aca="false">J161*((H162+(I162/12))/H161)</f>
        <v>#DIV/0!</v>
      </c>
      <c r="K162" s="3" t="n">
        <f aca="false">D162*$E$1862/E162</f>
        <v>0</v>
      </c>
      <c r="L162" s="5" t="e">
        <f aca="false">K162*(J162/H162)</f>
        <v>#DIV/0!</v>
      </c>
      <c r="M162" s="26" t="e">
        <f aca="false">H162/AVERAGE(K42:K161)</f>
        <v>#DIV/0!</v>
      </c>
      <c r="N162" s="6"/>
      <c r="O162" s="7" t="e">
        <f aca="false">J162/AVERAGE(L42:L161)</f>
        <v>#DIV/0!</v>
      </c>
      <c r="P162" s="7"/>
      <c r="Q162" s="29" t="e">
        <f aca="false">1/M162-(G162/100-(((E162/E42)^(1/10))-1))</f>
        <v>#DIV/0!</v>
      </c>
      <c r="R162" s="4" t="n">
        <f aca="false">((G162/G163+G162/1200+((1+G163/1200)^(-119))*(1-G162/G163)))</f>
        <v>1.00308809000145</v>
      </c>
      <c r="S162" s="4" t="n">
        <f aca="false">S161*R161*E161/E162</f>
        <v>2.74965988147654</v>
      </c>
      <c r="T162" s="10" t="e">
        <f aca="false">(($J282/$J162)^(1/10)-1)</f>
        <v>#DIV/0!</v>
      </c>
      <c r="U162" s="10" t="n">
        <f aca="false">(($S282/$S162)^(1/10)-1)</f>
        <v>0.0595508582900521</v>
      </c>
      <c r="V162" s="10" t="e">
        <f aca="false">T162-U162</f>
        <v>#DIV/0!</v>
      </c>
      <c r="W162" s="10"/>
      <c r="X162" s="11"/>
      <c r="Y162" s="28"/>
      <c r="Z162" s="28"/>
    </row>
    <row r="163" customFormat="false" ht="14.65" hidden="false" customHeight="false" outlineLevel="0" collapsed="false">
      <c r="A163" s="1" t="n">
        <v>1883.11</v>
      </c>
      <c r="B163" s="2" t="n">
        <v>5.46</v>
      </c>
      <c r="C163" s="3" t="n">
        <v>0.3292</v>
      </c>
      <c r="D163" s="2" t="n">
        <v>0.4025</v>
      </c>
      <c r="E163" s="2" t="n">
        <v>9.134004959</v>
      </c>
      <c r="F163" s="3" t="n">
        <f aca="false">F162+1/12</f>
        <v>1883.87499999999</v>
      </c>
      <c r="G163" s="4" t="n">
        <f aca="false">G153*2/12+G165*10/12</f>
        <v>3.62166666666667</v>
      </c>
      <c r="H163" s="3" t="n">
        <f aca="false">B163*$E$1862/E163</f>
        <v>0</v>
      </c>
      <c r="I163" s="3" t="n">
        <f aca="false">C163*$E$1862/E163</f>
        <v>0</v>
      </c>
      <c r="J163" s="5" t="e">
        <f aca="false">J162*((H163+(I163/12))/H162)</f>
        <v>#DIV/0!</v>
      </c>
      <c r="K163" s="3" t="n">
        <f aca="false">D163*$E$1862/E163</f>
        <v>0</v>
      </c>
      <c r="L163" s="5" t="e">
        <f aca="false">K163*(J163/H163)</f>
        <v>#DIV/0!</v>
      </c>
      <c r="M163" s="26" t="e">
        <f aca="false">H163/AVERAGE(K43:K162)</f>
        <v>#DIV/0!</v>
      </c>
      <c r="N163" s="6"/>
      <c r="O163" s="7" t="e">
        <f aca="false">J163/AVERAGE(L43:L162)</f>
        <v>#DIV/0!</v>
      </c>
      <c r="P163" s="7"/>
      <c r="Q163" s="29" t="e">
        <f aca="false">1/M163-(G163/100-(((E163/E43)^(1/10))-1))</f>
        <v>#DIV/0!</v>
      </c>
      <c r="R163" s="4" t="n">
        <f aca="false">((G163/G164+G163/1200+((1+G164/1200)^(-119))*(1-G163/G164)))</f>
        <v>1.00308739826721</v>
      </c>
      <c r="S163" s="4" t="n">
        <f aca="false">S162*R162*E162/E163</f>
        <v>2.78686322164082</v>
      </c>
      <c r="T163" s="10" t="e">
        <f aca="false">(($J283/$J163)^(1/10)-1)</f>
        <v>#DIV/0!</v>
      </c>
      <c r="U163" s="10" t="n">
        <f aca="false">(($S283/$S163)^(1/10)-1)</f>
        <v>0.061280485508864</v>
      </c>
      <c r="V163" s="10" t="e">
        <f aca="false">T163-U163</f>
        <v>#DIV/0!</v>
      </c>
      <c r="W163" s="10"/>
      <c r="X163" s="11"/>
      <c r="Y163" s="28"/>
      <c r="Z163" s="28"/>
    </row>
    <row r="164" customFormat="false" ht="14.65" hidden="false" customHeight="false" outlineLevel="0" collapsed="false">
      <c r="A164" s="1" t="n">
        <v>1883.12</v>
      </c>
      <c r="B164" s="2" t="n">
        <v>5.34</v>
      </c>
      <c r="C164" s="3" t="n">
        <v>0.33</v>
      </c>
      <c r="D164" s="2" t="n">
        <v>0.4</v>
      </c>
      <c r="E164" s="2" t="n">
        <v>9.229089256</v>
      </c>
      <c r="F164" s="3" t="n">
        <f aca="false">F163+1/12</f>
        <v>1883.95833333332</v>
      </c>
      <c r="G164" s="4" t="n">
        <f aca="false">G153*1/12+G165*11/12</f>
        <v>3.62083333333333</v>
      </c>
      <c r="H164" s="3" t="n">
        <f aca="false">B164*$E$1862/E164</f>
        <v>0</v>
      </c>
      <c r="I164" s="3" t="n">
        <f aca="false">C164*$E$1862/E164</f>
        <v>0</v>
      </c>
      <c r="J164" s="5" t="e">
        <f aca="false">J163*((H164+(I164/12))/H163)</f>
        <v>#DIV/0!</v>
      </c>
      <c r="K164" s="3" t="n">
        <f aca="false">D164*$E$1862/E164</f>
        <v>0</v>
      </c>
      <c r="L164" s="5" t="e">
        <f aca="false">K164*(J164/H164)</f>
        <v>#DIV/0!</v>
      </c>
      <c r="M164" s="26" t="e">
        <f aca="false">H164/AVERAGE(K44:K163)</f>
        <v>#DIV/0!</v>
      </c>
      <c r="N164" s="6"/>
      <c r="O164" s="7" t="e">
        <f aca="false">J164/AVERAGE(L44:L163)</f>
        <v>#DIV/0!</v>
      </c>
      <c r="P164" s="7"/>
      <c r="Q164" s="29" t="e">
        <f aca="false">1/M164-(G164/100-(((E164/E44)^(1/10))-1))</f>
        <v>#DIV/0!</v>
      </c>
      <c r="R164" s="4" t="n">
        <f aca="false">((G164/G165+G164/1200+((1+G165/1200)^(-119))*(1-G164/G165)))</f>
        <v>1.00308670653311</v>
      </c>
      <c r="S164" s="4" t="n">
        <f aca="false">S163*R163*E163/E164</f>
        <v>2.76666658952487</v>
      </c>
      <c r="T164" s="10" t="e">
        <f aca="false">(($J284/$J164)^(1/10)-1)</f>
        <v>#DIV/0!</v>
      </c>
      <c r="U164" s="10" t="n">
        <f aca="false">(($S284/$S164)^(1/10)-1)</f>
        <v>0.0638441000932859</v>
      </c>
      <c r="V164" s="10" t="e">
        <f aca="false">T164-U164</f>
        <v>#DIV/0!</v>
      </c>
      <c r="W164" s="10"/>
      <c r="X164" s="11"/>
      <c r="Y164" s="28"/>
      <c r="Z164" s="28"/>
    </row>
    <row r="165" customFormat="false" ht="14.65" hidden="false" customHeight="false" outlineLevel="0" collapsed="false">
      <c r="A165" s="1" t="n">
        <v>1884.01</v>
      </c>
      <c r="B165" s="2" t="n">
        <v>5.18</v>
      </c>
      <c r="C165" s="3" t="n">
        <v>0.3283</v>
      </c>
      <c r="D165" s="2" t="n">
        <v>0.3925</v>
      </c>
      <c r="E165" s="2" t="n">
        <v>9.229089256</v>
      </c>
      <c r="F165" s="3" t="n">
        <f aca="false">F164+1/12</f>
        <v>1884.04166666666</v>
      </c>
      <c r="G165" s="4" t="n">
        <v>3.62</v>
      </c>
      <c r="H165" s="3" t="n">
        <f aca="false">B165*$E$1862/E165</f>
        <v>0</v>
      </c>
      <c r="I165" s="3" t="n">
        <f aca="false">C165*$E$1862/E165</f>
        <v>0</v>
      </c>
      <c r="J165" s="5" t="e">
        <f aca="false">J164*((H165+(I165/12))/H164)</f>
        <v>#DIV/0!</v>
      </c>
      <c r="K165" s="3" t="n">
        <f aca="false">D165*$E$1862/E165</f>
        <v>0</v>
      </c>
      <c r="L165" s="5" t="e">
        <f aca="false">K165*(J165/H165)</f>
        <v>#DIV/0!</v>
      </c>
      <c r="M165" s="26" t="e">
        <f aca="false">H165/AVERAGE(K45:K164)</f>
        <v>#DIV/0!</v>
      </c>
      <c r="N165" s="6"/>
      <c r="O165" s="7" t="e">
        <f aca="false">J165/AVERAGE(L45:L164)</f>
        <v>#DIV/0!</v>
      </c>
      <c r="P165" s="7"/>
      <c r="Q165" s="29" t="e">
        <f aca="false">1/M165-(G165/100-(((E165/E45)^(1/10))-1))</f>
        <v>#DIV/0!</v>
      </c>
      <c r="R165" s="4" t="n">
        <f aca="false">((G165/G166+G165/1200+((1+G166/1200)^(-119))*(1-G165/G166)))</f>
        <v>1.00371039200186</v>
      </c>
      <c r="S165" s="4" t="n">
        <f aca="false">S164*R164*E164/E165</f>
        <v>2.77520647736169</v>
      </c>
      <c r="T165" s="10" t="e">
        <f aca="false">(($J285/$J165)^(1/10)-1)</f>
        <v>#DIV/0!</v>
      </c>
      <c r="U165" s="10" t="n">
        <f aca="false">(($S285/$S165)^(1/10)-1)</f>
        <v>0.0667996441471948</v>
      </c>
      <c r="V165" s="10" t="e">
        <f aca="false">T165-U165</f>
        <v>#DIV/0!</v>
      </c>
      <c r="W165" s="10"/>
      <c r="X165" s="11"/>
      <c r="Y165" s="28"/>
      <c r="Z165" s="28"/>
    </row>
    <row r="166" customFormat="false" ht="14.65" hidden="false" customHeight="false" outlineLevel="0" collapsed="false">
      <c r="A166" s="1" t="n">
        <v>1884.02</v>
      </c>
      <c r="B166" s="2" t="n">
        <v>5.32</v>
      </c>
      <c r="C166" s="3" t="n">
        <v>0.3267</v>
      </c>
      <c r="D166" s="2" t="n">
        <v>0.385</v>
      </c>
      <c r="E166" s="2" t="n">
        <v>9.229089256</v>
      </c>
      <c r="F166" s="3" t="n">
        <f aca="false">F165+1/12</f>
        <v>1884.12499999999</v>
      </c>
      <c r="G166" s="4" t="n">
        <f aca="false">G165*11/12+G177*1/12</f>
        <v>3.61166666666667</v>
      </c>
      <c r="H166" s="3" t="n">
        <f aca="false">B166*$E$1862/E166</f>
        <v>0</v>
      </c>
      <c r="I166" s="3" t="n">
        <f aca="false">C166*$E$1862/E166</f>
        <v>0</v>
      </c>
      <c r="J166" s="5" t="e">
        <f aca="false">J165*((H166+(I166/12))/H165)</f>
        <v>#DIV/0!</v>
      </c>
      <c r="K166" s="3" t="n">
        <f aca="false">D166*$E$1862/E166</f>
        <v>0</v>
      </c>
      <c r="L166" s="5" t="e">
        <f aca="false">K166*(J166/H166)</f>
        <v>#DIV/0!</v>
      </c>
      <c r="M166" s="26" t="e">
        <f aca="false">H166/AVERAGE(K46:K165)</f>
        <v>#DIV/0!</v>
      </c>
      <c r="N166" s="6"/>
      <c r="O166" s="7" t="e">
        <f aca="false">J166/AVERAGE(L46:L165)</f>
        <v>#DIV/0!</v>
      </c>
      <c r="P166" s="7"/>
      <c r="Q166" s="29" t="e">
        <f aca="false">1/M166-(G166/100-(((E166/E46)^(1/10))-1))</f>
        <v>#DIV/0!</v>
      </c>
      <c r="R166" s="4" t="n">
        <f aca="false">((G166/G167+G166/1200+((1+G167/1200)^(-119))*(1-G166/G167)))</f>
        <v>1.00370371881955</v>
      </c>
      <c r="S166" s="4" t="n">
        <f aca="false">S165*R165*E165/E166</f>
        <v>2.78550358127881</v>
      </c>
      <c r="T166" s="10" t="e">
        <f aca="false">(($J286/$J166)^(1/10)-1)</f>
        <v>#DIV/0!</v>
      </c>
      <c r="U166" s="10" t="n">
        <f aca="false">(($S286/$S166)^(1/10)-1)</f>
        <v>0.0684025156002177</v>
      </c>
      <c r="V166" s="10" t="e">
        <f aca="false">T166-U166</f>
        <v>#DIV/0!</v>
      </c>
      <c r="W166" s="10"/>
      <c r="X166" s="11"/>
      <c r="Y166" s="28"/>
      <c r="Z166" s="28"/>
    </row>
    <row r="167" customFormat="false" ht="14.65" hidden="false" customHeight="false" outlineLevel="0" collapsed="false">
      <c r="A167" s="1" t="n">
        <v>1884.03</v>
      </c>
      <c r="B167" s="2" t="n">
        <v>5.3</v>
      </c>
      <c r="C167" s="3" t="n">
        <v>0.325</v>
      </c>
      <c r="D167" s="2" t="n">
        <v>0.3775</v>
      </c>
      <c r="E167" s="2" t="n">
        <v>9.229089256</v>
      </c>
      <c r="F167" s="3" t="n">
        <f aca="false">F166+1/12</f>
        <v>1884.20833333332</v>
      </c>
      <c r="G167" s="4" t="n">
        <f aca="false">G165*10/12+G177*2/12</f>
        <v>3.60333333333333</v>
      </c>
      <c r="H167" s="3" t="n">
        <f aca="false">B167*$E$1862/E167</f>
        <v>0</v>
      </c>
      <c r="I167" s="3" t="n">
        <f aca="false">C167*$E$1862/E167</f>
        <v>0</v>
      </c>
      <c r="J167" s="5" t="e">
        <f aca="false">J166*((H167+(I167/12))/H166)</f>
        <v>#DIV/0!</v>
      </c>
      <c r="K167" s="3" t="n">
        <f aca="false">D167*$E$1862/E167</f>
        <v>0</v>
      </c>
      <c r="L167" s="5" t="e">
        <f aca="false">K167*(J167/H167)</f>
        <v>#DIV/0!</v>
      </c>
      <c r="M167" s="26" t="e">
        <f aca="false">H167/AVERAGE(K47:K166)</f>
        <v>#DIV/0!</v>
      </c>
      <c r="N167" s="6"/>
      <c r="O167" s="7" t="e">
        <f aca="false">J167/AVERAGE(L47:L166)</f>
        <v>#DIV/0!</v>
      </c>
      <c r="P167" s="7"/>
      <c r="Q167" s="29" t="e">
        <f aca="false">1/M167-(G167/100-(((E167/E47)^(1/10))-1))</f>
        <v>#DIV/0!</v>
      </c>
      <c r="R167" s="4" t="n">
        <f aca="false">((G167/G168+G167/1200+((1+G168/1200)^(-119))*(1-G167/G168)))</f>
        <v>1.0036970457842</v>
      </c>
      <c r="S167" s="4" t="n">
        <f aca="false">S166*R166*E166/E167</f>
        <v>2.79582030331471</v>
      </c>
      <c r="T167" s="10" t="e">
        <f aca="false">(($J287/$J167)^(1/10)-1)</f>
        <v>#DIV/0!</v>
      </c>
      <c r="U167" s="10" t="n">
        <f aca="false">(($S287/$S167)^(1/10)-1)</f>
        <v>0.0715689221977975</v>
      </c>
      <c r="V167" s="10" t="e">
        <f aca="false">T167-U167</f>
        <v>#DIV/0!</v>
      </c>
      <c r="W167" s="10"/>
      <c r="X167" s="11"/>
      <c r="Y167" s="28"/>
      <c r="Z167" s="28"/>
    </row>
    <row r="168" customFormat="false" ht="14.65" hidden="false" customHeight="false" outlineLevel="0" collapsed="false">
      <c r="A168" s="1" t="n">
        <v>1884.04</v>
      </c>
      <c r="B168" s="2" t="n">
        <v>5.06</v>
      </c>
      <c r="C168" s="3" t="n">
        <v>0.3233</v>
      </c>
      <c r="D168" s="2" t="n">
        <v>0.37</v>
      </c>
      <c r="E168" s="2" t="n">
        <v>9.038839669</v>
      </c>
      <c r="F168" s="3" t="n">
        <f aca="false">F167+1/12</f>
        <v>1884.29166666665</v>
      </c>
      <c r="G168" s="4" t="n">
        <f aca="false">G165*9/12+G177*3/12</f>
        <v>3.595</v>
      </c>
      <c r="H168" s="3" t="n">
        <f aca="false">B168*$E$1862/E168</f>
        <v>0</v>
      </c>
      <c r="I168" s="3" t="n">
        <f aca="false">C168*$E$1862/E168</f>
        <v>0</v>
      </c>
      <c r="J168" s="5" t="e">
        <f aca="false">J167*((H168+(I168/12))/H167)</f>
        <v>#DIV/0!</v>
      </c>
      <c r="K168" s="3" t="n">
        <f aca="false">D168*$E$1862/E168</f>
        <v>0</v>
      </c>
      <c r="L168" s="5" t="e">
        <f aca="false">K168*(J168/H168)</f>
        <v>#DIV/0!</v>
      </c>
      <c r="M168" s="26" t="e">
        <f aca="false">H168/AVERAGE(K48:K167)</f>
        <v>#DIV/0!</v>
      </c>
      <c r="N168" s="6"/>
      <c r="O168" s="7" t="e">
        <f aca="false">J168/AVERAGE(L48:L167)</f>
        <v>#DIV/0!</v>
      </c>
      <c r="P168" s="7"/>
      <c r="Q168" s="29" t="e">
        <f aca="false">1/M168-(G168/100-(((E168/E48)^(1/10))-1))</f>
        <v>#DIV/0!</v>
      </c>
      <c r="R168" s="4" t="n">
        <f aca="false">((G168/G169+G168/1200+((1+G169/1200)^(-119))*(1-G168/G169)))</f>
        <v>1.00369037289592</v>
      </c>
      <c r="S168" s="4" t="n">
        <f aca="false">S167*R167*E167/E168</f>
        <v>2.86522059048621</v>
      </c>
      <c r="T168" s="10" t="e">
        <f aca="false">(($J288/$J168)^(1/10)-1)</f>
        <v>#DIV/0!</v>
      </c>
      <c r="U168" s="10" t="n">
        <f aca="false">(($S288/$S168)^(1/10)-1)</f>
        <v>0.0694473760075332</v>
      </c>
      <c r="V168" s="10" t="e">
        <f aca="false">T168-U168</f>
        <v>#DIV/0!</v>
      </c>
      <c r="W168" s="10"/>
      <c r="X168" s="11"/>
      <c r="Y168" s="28"/>
      <c r="Z168" s="28"/>
    </row>
    <row r="169" customFormat="false" ht="14.65" hidden="false" customHeight="false" outlineLevel="0" collapsed="false">
      <c r="A169" s="1" t="n">
        <v>1884.05</v>
      </c>
      <c r="B169" s="2" t="n">
        <v>4.65</v>
      </c>
      <c r="C169" s="3" t="n">
        <v>0.3217</v>
      </c>
      <c r="D169" s="2" t="n">
        <v>0.3625</v>
      </c>
      <c r="E169" s="2" t="n">
        <v>8.848509091</v>
      </c>
      <c r="F169" s="3" t="n">
        <f aca="false">F168+1/12</f>
        <v>1884.37499999999</v>
      </c>
      <c r="G169" s="4" t="n">
        <f aca="false">G165*8/12+G177*4/12</f>
        <v>3.58666666666667</v>
      </c>
      <c r="H169" s="3" t="n">
        <f aca="false">B169*$E$1862/E169</f>
        <v>0</v>
      </c>
      <c r="I169" s="3" t="n">
        <f aca="false">C169*$E$1862/E169</f>
        <v>0</v>
      </c>
      <c r="J169" s="5" t="e">
        <f aca="false">J168*((H169+(I169/12))/H168)</f>
        <v>#DIV/0!</v>
      </c>
      <c r="K169" s="3" t="n">
        <f aca="false">D169*$E$1862/E169</f>
        <v>0</v>
      </c>
      <c r="L169" s="5" t="e">
        <f aca="false">K169*(J169/H169)</f>
        <v>#DIV/0!</v>
      </c>
      <c r="M169" s="26" t="e">
        <f aca="false">H169/AVERAGE(K49:K168)</f>
        <v>#DIV/0!</v>
      </c>
      <c r="N169" s="6"/>
      <c r="O169" s="7" t="e">
        <f aca="false">J169/AVERAGE(L49:L168)</f>
        <v>#DIV/0!</v>
      </c>
      <c r="P169" s="7"/>
      <c r="Q169" s="29" t="e">
        <f aca="false">1/M169-(G169/100-(((E169/E49)^(1/10))-1))</f>
        <v>#DIV/0!</v>
      </c>
      <c r="R169" s="4" t="n">
        <f aca="false">((G169/G170+G169/1200+((1+G170/1200)^(-119))*(1-G169/G170)))</f>
        <v>1.0036837001548</v>
      </c>
      <c r="S169" s="4" t="n">
        <f aca="false">S168*R168*E168/E169</f>
        <v>2.93765238169894</v>
      </c>
      <c r="T169" s="10" t="e">
        <f aca="false">(($J289/$J169)^(1/10)-1)</f>
        <v>#DIV/0!</v>
      </c>
      <c r="U169" s="10" t="n">
        <f aca="false">(($S289/$S169)^(1/10)-1)</f>
        <v>0.0672808639556319</v>
      </c>
      <c r="V169" s="10" t="e">
        <f aca="false">T169-U169</f>
        <v>#DIV/0!</v>
      </c>
      <c r="W169" s="10"/>
      <c r="X169" s="11"/>
      <c r="Y169" s="28"/>
      <c r="Z169" s="28"/>
    </row>
    <row r="170" customFormat="false" ht="14.65" hidden="false" customHeight="false" outlineLevel="0" collapsed="false">
      <c r="A170" s="1" t="n">
        <v>1884.06</v>
      </c>
      <c r="B170" s="2" t="n">
        <v>4.46</v>
      </c>
      <c r="C170" s="3" t="n">
        <v>0.32</v>
      </c>
      <c r="D170" s="2" t="n">
        <v>0.355</v>
      </c>
      <c r="E170" s="2" t="n">
        <v>8.848509091</v>
      </c>
      <c r="F170" s="3" t="n">
        <f aca="false">F169+1/12</f>
        <v>1884.45833333332</v>
      </c>
      <c r="G170" s="4" t="n">
        <f aca="false">G165*7/12+G177*5/12</f>
        <v>3.57833333333333</v>
      </c>
      <c r="H170" s="3" t="n">
        <f aca="false">B170*$E$1862/E170</f>
        <v>0</v>
      </c>
      <c r="I170" s="3" t="n">
        <f aca="false">C170*$E$1862/E170</f>
        <v>0</v>
      </c>
      <c r="J170" s="5" t="e">
        <f aca="false">J169*((H170+(I170/12))/H169)</f>
        <v>#DIV/0!</v>
      </c>
      <c r="K170" s="3" t="n">
        <f aca="false">D170*$E$1862/E170</f>
        <v>0</v>
      </c>
      <c r="L170" s="5" t="e">
        <f aca="false">K170*(J170/H170)</f>
        <v>#DIV/0!</v>
      </c>
      <c r="M170" s="26" t="e">
        <f aca="false">H170/AVERAGE(K50:K169)</f>
        <v>#DIV/0!</v>
      </c>
      <c r="N170" s="6"/>
      <c r="O170" s="7" t="e">
        <f aca="false">J170/AVERAGE(L50:L169)</f>
        <v>#DIV/0!</v>
      </c>
      <c r="P170" s="7"/>
      <c r="Q170" s="29" t="e">
        <f aca="false">1/M170-(G170/100-(((E170/E50)^(1/10))-1))</f>
        <v>#DIV/0!</v>
      </c>
      <c r="R170" s="4" t="n">
        <f aca="false">((G170/G171+G170/1200+((1+G171/1200)^(-119))*(1-G170/G171)))</f>
        <v>1.00367702756092</v>
      </c>
      <c r="S170" s="4" t="n">
        <f aca="false">S169*R169*E169/E170</f>
        <v>2.94847381223215</v>
      </c>
      <c r="T170" s="10" t="e">
        <f aca="false">(($J290/$J170)^(1/10)-1)</f>
        <v>#DIV/0!</v>
      </c>
      <c r="U170" s="10" t="n">
        <f aca="false">(($S290/$S170)^(1/10)-1)</f>
        <v>0.0673870271988857</v>
      </c>
      <c r="V170" s="10" t="e">
        <f aca="false">T170-U170</f>
        <v>#DIV/0!</v>
      </c>
      <c r="W170" s="10"/>
      <c r="X170" s="11"/>
      <c r="Y170" s="28"/>
      <c r="Z170" s="28"/>
    </row>
    <row r="171" customFormat="false" ht="14.65" hidden="false" customHeight="false" outlineLevel="0" collapsed="false">
      <c r="A171" s="1" t="n">
        <v>1884.07</v>
      </c>
      <c r="B171" s="2" t="n">
        <v>4.46</v>
      </c>
      <c r="C171" s="3" t="n">
        <v>0.3183</v>
      </c>
      <c r="D171" s="2" t="n">
        <v>0.3475</v>
      </c>
      <c r="E171" s="2" t="n">
        <v>8.753424793</v>
      </c>
      <c r="F171" s="3" t="n">
        <f aca="false">F170+1/12</f>
        <v>1884.54166666665</v>
      </c>
      <c r="G171" s="4" t="n">
        <f aca="false">G165*6/12+G177*6/12</f>
        <v>3.57</v>
      </c>
      <c r="H171" s="3" t="n">
        <f aca="false">B171*$E$1862/E171</f>
        <v>0</v>
      </c>
      <c r="I171" s="3" t="n">
        <f aca="false">C171*$E$1862/E171</f>
        <v>0</v>
      </c>
      <c r="J171" s="5" t="e">
        <f aca="false">J170*((H171+(I171/12))/H170)</f>
        <v>#DIV/0!</v>
      </c>
      <c r="K171" s="3" t="n">
        <f aca="false">D171*$E$1862/E171</f>
        <v>0</v>
      </c>
      <c r="L171" s="5" t="e">
        <f aca="false">K171*(J171/H171)</f>
        <v>#DIV/0!</v>
      </c>
      <c r="M171" s="26" t="e">
        <f aca="false">H171/AVERAGE(K51:K170)</f>
        <v>#DIV/0!</v>
      </c>
      <c r="N171" s="6"/>
      <c r="O171" s="7" t="e">
        <f aca="false">J171/AVERAGE(L51:L170)</f>
        <v>#DIV/0!</v>
      </c>
      <c r="P171" s="7"/>
      <c r="Q171" s="29" t="e">
        <f aca="false">1/M171-(G171/100-(((E171/E51)^(1/10))-1))</f>
        <v>#DIV/0!</v>
      </c>
      <c r="R171" s="4" t="n">
        <f aca="false">((G171/G172+G171/1200+((1+G172/1200)^(-119))*(1-G171/G172)))</f>
        <v>1.00367035511438</v>
      </c>
      <c r="S171" s="4" t="n">
        <f aca="false">S170*R170*E170/E171</f>
        <v>2.99146107035674</v>
      </c>
      <c r="T171" s="10" t="e">
        <f aca="false">(($J291/$J171)^(1/10)-1)</f>
        <v>#DIV/0!</v>
      </c>
      <c r="U171" s="10" t="n">
        <f aca="false">(($S291/$S171)^(1/10)-1)</f>
        <v>0.0663396152621616</v>
      </c>
      <c r="V171" s="10" t="e">
        <f aca="false">T171-U171</f>
        <v>#DIV/0!</v>
      </c>
      <c r="W171" s="10"/>
      <c r="X171" s="11"/>
      <c r="Y171" s="28"/>
      <c r="Z171" s="28"/>
    </row>
    <row r="172" customFormat="false" ht="14.65" hidden="false" customHeight="false" outlineLevel="0" collapsed="false">
      <c r="A172" s="1" t="n">
        <v>1884.08</v>
      </c>
      <c r="B172" s="2" t="n">
        <v>4.74</v>
      </c>
      <c r="C172" s="3" t="n">
        <v>0.3167</v>
      </c>
      <c r="D172" s="2" t="n">
        <v>0.34</v>
      </c>
      <c r="E172" s="2" t="n">
        <v>8.753424793</v>
      </c>
      <c r="F172" s="3" t="n">
        <f aca="false">F171+1/12</f>
        <v>1884.62499999999</v>
      </c>
      <c r="G172" s="4" t="n">
        <f aca="false">G165*5/12+G177*7/12</f>
        <v>3.56166666666667</v>
      </c>
      <c r="H172" s="3" t="n">
        <f aca="false">B172*$E$1862/E172</f>
        <v>0</v>
      </c>
      <c r="I172" s="3" t="n">
        <f aca="false">C172*$E$1862/E172</f>
        <v>0</v>
      </c>
      <c r="J172" s="5" t="e">
        <f aca="false">J171*((H172+(I172/12))/H171)</f>
        <v>#DIV/0!</v>
      </c>
      <c r="K172" s="3" t="n">
        <f aca="false">D172*$E$1862/E172</f>
        <v>0</v>
      </c>
      <c r="L172" s="5" t="e">
        <f aca="false">K172*(J172/H172)</f>
        <v>#DIV/0!</v>
      </c>
      <c r="M172" s="26" t="e">
        <f aca="false">H172/AVERAGE(K52:K171)</f>
        <v>#DIV/0!</v>
      </c>
      <c r="N172" s="6"/>
      <c r="O172" s="7" t="e">
        <f aca="false">J172/AVERAGE(L52:L171)</f>
        <v>#DIV/0!</v>
      </c>
      <c r="P172" s="7"/>
      <c r="Q172" s="29" t="e">
        <f aca="false">1/M172-(G172/100-(((E172/E52)^(1/10))-1))</f>
        <v>#DIV/0!</v>
      </c>
      <c r="R172" s="4" t="n">
        <f aca="false">((G172/G173+G172/1200+((1+G173/1200)^(-119))*(1-G172/G173)))</f>
        <v>1.00366368281527</v>
      </c>
      <c r="S172" s="4" t="n">
        <f aca="false">S171*R171*E171/E172</f>
        <v>3.00244079479579</v>
      </c>
      <c r="T172" s="10" t="e">
        <f aca="false">(($J292/$J172)^(1/10)-1)</f>
        <v>#DIV/0!</v>
      </c>
      <c r="U172" s="10" t="n">
        <f aca="false">(($S292/$S172)^(1/10)-1)</f>
        <v>0.0634010765924451</v>
      </c>
      <c r="V172" s="10" t="e">
        <f aca="false">T172-U172</f>
        <v>#DIV/0!</v>
      </c>
      <c r="W172" s="10"/>
      <c r="X172" s="11"/>
      <c r="Y172" s="28"/>
      <c r="Z172" s="28"/>
    </row>
    <row r="173" customFormat="false" ht="14.65" hidden="false" customHeight="false" outlineLevel="0" collapsed="false">
      <c r="A173" s="1" t="n">
        <v>1884.09</v>
      </c>
      <c r="B173" s="2" t="n">
        <v>4.59</v>
      </c>
      <c r="C173" s="3" t="n">
        <v>0.315</v>
      </c>
      <c r="D173" s="2" t="n">
        <v>0.3325</v>
      </c>
      <c r="E173" s="2" t="n">
        <v>8.658259504</v>
      </c>
      <c r="F173" s="3" t="n">
        <f aca="false">F172+1/12</f>
        <v>1884.70833333332</v>
      </c>
      <c r="G173" s="4" t="n">
        <f aca="false">G165*4/12+G177*8/12</f>
        <v>3.55333333333333</v>
      </c>
      <c r="H173" s="3" t="n">
        <f aca="false">B173*$E$1862/E173</f>
        <v>0</v>
      </c>
      <c r="I173" s="3" t="n">
        <f aca="false">C173*$E$1862/E173</f>
        <v>0</v>
      </c>
      <c r="J173" s="5" t="e">
        <f aca="false">J172*((H173+(I173/12))/H172)</f>
        <v>#DIV/0!</v>
      </c>
      <c r="K173" s="3" t="n">
        <f aca="false">D173*$E$1862/E173</f>
        <v>0</v>
      </c>
      <c r="L173" s="5" t="e">
        <f aca="false">K173*(J173/H173)</f>
        <v>#DIV/0!</v>
      </c>
      <c r="M173" s="26" t="e">
        <f aca="false">H173/AVERAGE(K53:K172)</f>
        <v>#DIV/0!</v>
      </c>
      <c r="N173" s="6"/>
      <c r="O173" s="7" t="e">
        <f aca="false">J173/AVERAGE(L53:L172)</f>
        <v>#DIV/0!</v>
      </c>
      <c r="P173" s="7"/>
      <c r="Q173" s="29" t="e">
        <f aca="false">1/M173-(G173/100-(((E173/E53)^(1/10))-1))</f>
        <v>#DIV/0!</v>
      </c>
      <c r="R173" s="4" t="n">
        <f aca="false">((G173/G174+G173/1200+((1+G174/1200)^(-119))*(1-G173/G174)))</f>
        <v>1.00365701066368</v>
      </c>
      <c r="S173" s="4" t="n">
        <f aca="false">S172*R172*E172/E173</f>
        <v>3.04656233417269</v>
      </c>
      <c r="T173" s="10" t="e">
        <f aca="false">(($J293/$J173)^(1/10)-1)</f>
        <v>#DIV/0!</v>
      </c>
      <c r="U173" s="10" t="n">
        <f aca="false">(($S293/$S173)^(1/10)-1)</f>
        <v>0.0608575589756575</v>
      </c>
      <c r="V173" s="10" t="e">
        <f aca="false">T173-U173</f>
        <v>#DIV/0!</v>
      </c>
      <c r="W173" s="10"/>
      <c r="X173" s="11"/>
      <c r="Y173" s="28"/>
      <c r="Z173" s="28"/>
    </row>
    <row r="174" customFormat="false" ht="14.65" hidden="false" customHeight="false" outlineLevel="0" collapsed="false">
      <c r="A174" s="1" t="n">
        <v>1884.1</v>
      </c>
      <c r="B174" s="2" t="n">
        <v>4.44</v>
      </c>
      <c r="C174" s="3" t="n">
        <v>0.3133</v>
      </c>
      <c r="D174" s="2" t="n">
        <v>0.325</v>
      </c>
      <c r="E174" s="2" t="n">
        <v>8.563094215</v>
      </c>
      <c r="F174" s="3" t="n">
        <f aca="false">F173+1/12</f>
        <v>1884.79166666665</v>
      </c>
      <c r="G174" s="4" t="n">
        <f aca="false">G165*3/12+G177*9/12</f>
        <v>3.545</v>
      </c>
      <c r="H174" s="3" t="n">
        <f aca="false">B174*$E$1862/E174</f>
        <v>0</v>
      </c>
      <c r="I174" s="3" t="n">
        <f aca="false">C174*$E$1862/E174</f>
        <v>0</v>
      </c>
      <c r="J174" s="5" t="e">
        <f aca="false">J173*((H174+(I174/12))/H173)</f>
        <v>#DIV/0!</v>
      </c>
      <c r="K174" s="3" t="n">
        <f aca="false">D174*$E$1862/E174</f>
        <v>0</v>
      </c>
      <c r="L174" s="5" t="e">
        <f aca="false">K174*(J174/H174)</f>
        <v>#DIV/0!</v>
      </c>
      <c r="M174" s="26" t="e">
        <f aca="false">H174/AVERAGE(K54:K173)</f>
        <v>#DIV/0!</v>
      </c>
      <c r="N174" s="6"/>
      <c r="O174" s="7" t="e">
        <f aca="false">J174/AVERAGE(L54:L173)</f>
        <v>#DIV/0!</v>
      </c>
      <c r="P174" s="7"/>
      <c r="Q174" s="29" t="e">
        <f aca="false">1/M174-(G174/100-(((E174/E54)^(1/10))-1))</f>
        <v>#DIV/0!</v>
      </c>
      <c r="R174" s="4" t="n">
        <f aca="false">((G174/G175+G174/1200+((1+G175/1200)^(-119))*(1-G174/G175)))</f>
        <v>1.0036503386597</v>
      </c>
      <c r="S174" s="4" t="n">
        <f aca="false">S173*R173*E173/E174</f>
        <v>3.09168519941875</v>
      </c>
      <c r="T174" s="10" t="e">
        <f aca="false">(($J294/$J174)^(1/10)-1)</f>
        <v>#DIV/0!</v>
      </c>
      <c r="U174" s="10" t="n">
        <f aca="false">(($S294/$S174)^(1/10)-1)</f>
        <v>0.0627772943813234</v>
      </c>
      <c r="V174" s="10" t="e">
        <f aca="false">T174-U174</f>
        <v>#DIV/0!</v>
      </c>
      <c r="W174" s="10"/>
      <c r="X174" s="11"/>
      <c r="Y174" s="28"/>
      <c r="Z174" s="28"/>
    </row>
    <row r="175" customFormat="false" ht="14.65" hidden="false" customHeight="false" outlineLevel="0" collapsed="false">
      <c r="A175" s="1" t="n">
        <v>1884.11</v>
      </c>
      <c r="B175" s="2" t="n">
        <v>4.35</v>
      </c>
      <c r="C175" s="3" t="n">
        <v>0.3117</v>
      </c>
      <c r="D175" s="2" t="n">
        <v>0.3175</v>
      </c>
      <c r="E175" s="2" t="n">
        <v>8.372844628</v>
      </c>
      <c r="F175" s="3" t="n">
        <f aca="false">F174+1/12</f>
        <v>1884.87499999999</v>
      </c>
      <c r="G175" s="4" t="n">
        <f aca="false">G165*2/12+G177*10/12</f>
        <v>3.53666666666667</v>
      </c>
      <c r="H175" s="3" t="n">
        <f aca="false">B175*$E$1862/E175</f>
        <v>0</v>
      </c>
      <c r="I175" s="3" t="n">
        <f aca="false">C175*$E$1862/E175</f>
        <v>0</v>
      </c>
      <c r="J175" s="5" t="e">
        <f aca="false">J174*((H175+(I175/12))/H174)</f>
        <v>#DIV/0!</v>
      </c>
      <c r="K175" s="3" t="n">
        <f aca="false">D175*$E$1862/E175</f>
        <v>0</v>
      </c>
      <c r="L175" s="5" t="e">
        <f aca="false">K175*(J175/H175)</f>
        <v>#DIV/0!</v>
      </c>
      <c r="M175" s="26" t="e">
        <f aca="false">H175/AVERAGE(K55:K174)</f>
        <v>#DIV/0!</v>
      </c>
      <c r="N175" s="6"/>
      <c r="O175" s="7" t="e">
        <f aca="false">J175/AVERAGE(L55:L174)</f>
        <v>#DIV/0!</v>
      </c>
      <c r="P175" s="7"/>
      <c r="Q175" s="29" t="e">
        <f aca="false">1/M175-(G175/100-(((E175/E55)^(1/10))-1))</f>
        <v>#DIV/0!</v>
      </c>
      <c r="R175" s="4" t="n">
        <f aca="false">((G175/G176+G175/1200+((1+G176/1200)^(-119))*(1-G175/G176)))</f>
        <v>1.00364366680343</v>
      </c>
      <c r="S175" s="4" t="n">
        <f aca="false">S174*R174*E174/E175</f>
        <v>3.17347727344694</v>
      </c>
      <c r="T175" s="10" t="e">
        <f aca="false">(($J295/$J175)^(1/10)-1)</f>
        <v>#DIV/0!</v>
      </c>
      <c r="U175" s="10" t="n">
        <f aca="false">(($S295/$S175)^(1/10)-1)</f>
        <v>0.0604931704216167</v>
      </c>
      <c r="V175" s="10" t="e">
        <f aca="false">T175-U175</f>
        <v>#DIV/0!</v>
      </c>
      <c r="W175" s="10"/>
      <c r="X175" s="11"/>
      <c r="Y175" s="28"/>
      <c r="Z175" s="28"/>
    </row>
    <row r="176" customFormat="false" ht="14.65" hidden="false" customHeight="false" outlineLevel="0" collapsed="false">
      <c r="A176" s="1" t="n">
        <v>1884.12</v>
      </c>
      <c r="B176" s="2" t="n">
        <v>4.34</v>
      </c>
      <c r="C176" s="3" t="n">
        <v>0.31</v>
      </c>
      <c r="D176" s="2" t="n">
        <v>0.31</v>
      </c>
      <c r="E176" s="2" t="n">
        <v>8.277679339</v>
      </c>
      <c r="F176" s="3" t="n">
        <f aca="false">F175+1/12</f>
        <v>1884.95833333332</v>
      </c>
      <c r="G176" s="4" t="n">
        <f aca="false">G165*1/12+G177*11/12</f>
        <v>3.52833333333333</v>
      </c>
      <c r="H176" s="3" t="n">
        <f aca="false">B176*$E$1862/E176</f>
        <v>0</v>
      </c>
      <c r="I176" s="3" t="n">
        <f aca="false">C176*$E$1862/E176</f>
        <v>0</v>
      </c>
      <c r="J176" s="5" t="e">
        <f aca="false">J175*((H176+(I176/12))/H175)</f>
        <v>#DIV/0!</v>
      </c>
      <c r="K176" s="3" t="n">
        <f aca="false">D176*$E$1862/E176</f>
        <v>0</v>
      </c>
      <c r="L176" s="5" t="e">
        <f aca="false">K176*(J176/H176)</f>
        <v>#DIV/0!</v>
      </c>
      <c r="M176" s="26" t="e">
        <f aca="false">H176/AVERAGE(K56:K175)</f>
        <v>#DIV/0!</v>
      </c>
      <c r="N176" s="6"/>
      <c r="O176" s="7" t="e">
        <f aca="false">J176/AVERAGE(L56:L175)</f>
        <v>#DIV/0!</v>
      </c>
      <c r="P176" s="7"/>
      <c r="Q176" s="29" t="e">
        <f aca="false">1/M176-(G176/100-(((E176/E56)^(1/10))-1))</f>
        <v>#DIV/0!</v>
      </c>
      <c r="R176" s="4" t="n">
        <f aca="false">((G176/G177+G176/1200+((1+G177/1200)^(-119))*(1-G176/G177)))</f>
        <v>1.00363699509495</v>
      </c>
      <c r="S176" s="4" t="n">
        <f aca="false">S175*R175*E175/E176</f>
        <v>3.22165754877226</v>
      </c>
      <c r="T176" s="10" t="e">
        <f aca="false">(($J296/$J176)^(1/10)-1)</f>
        <v>#DIV/0!</v>
      </c>
      <c r="U176" s="10" t="n">
        <f aca="false">(($S296/$S176)^(1/10)-1)</f>
        <v>0.0609069899599193</v>
      </c>
      <c r="V176" s="10" t="e">
        <f aca="false">T176-U176</f>
        <v>#DIV/0!</v>
      </c>
      <c r="W176" s="10"/>
      <c r="X176" s="11"/>
      <c r="Y176" s="28"/>
      <c r="Z176" s="28"/>
    </row>
    <row r="177" customFormat="false" ht="14.65" hidden="false" customHeight="false" outlineLevel="0" collapsed="false">
      <c r="A177" s="1" t="n">
        <v>1885.01</v>
      </c>
      <c r="B177" s="2" t="n">
        <v>4.24</v>
      </c>
      <c r="C177" s="3" t="n">
        <v>0.3042</v>
      </c>
      <c r="D177" s="2" t="n">
        <v>0.3067</v>
      </c>
      <c r="E177" s="2" t="n">
        <v>8.277679339</v>
      </c>
      <c r="F177" s="3" t="n">
        <f aca="false">F176+1/12</f>
        <v>1885.04166666665</v>
      </c>
      <c r="G177" s="4" t="n">
        <v>3.52</v>
      </c>
      <c r="H177" s="3" t="n">
        <f aca="false">B177*$E$1862/E177</f>
        <v>0</v>
      </c>
      <c r="I177" s="3" t="n">
        <f aca="false">C177*$E$1862/E177</f>
        <v>0</v>
      </c>
      <c r="J177" s="5" t="e">
        <f aca="false">J176*((H177+(I177/12))/H176)</f>
        <v>#DIV/0!</v>
      </c>
      <c r="K177" s="3" t="n">
        <f aca="false">D177*$E$1862/E177</f>
        <v>0</v>
      </c>
      <c r="L177" s="5" t="e">
        <f aca="false">K177*(J177/H177)</f>
        <v>#DIV/0!</v>
      </c>
      <c r="M177" s="26" t="e">
        <f aca="false">H177/AVERAGE(K57:K176)</f>
        <v>#DIV/0!</v>
      </c>
      <c r="N177" s="6"/>
      <c r="O177" s="7" t="e">
        <f aca="false">J177/AVERAGE(L57:L176)</f>
        <v>#DIV/0!</v>
      </c>
      <c r="P177" s="7"/>
      <c r="Q177" s="29" t="e">
        <f aca="false">1/M177-(G177/100-(((E177/E57)^(1/10))-1))</f>
        <v>#DIV/0!</v>
      </c>
      <c r="R177" s="4" t="n">
        <f aca="false">((G177/G178+G177/1200+((1+G178/1200)^(-119))*(1-G177/G178)))</f>
        <v>1.00397902338101</v>
      </c>
      <c r="S177" s="4" t="n">
        <f aca="false">S176*R176*E176/E177</f>
        <v>3.23337470147476</v>
      </c>
      <c r="T177" s="10" t="e">
        <f aca="false">(($J297/$J177)^(1/10)-1)</f>
        <v>#DIV/0!</v>
      </c>
      <c r="U177" s="10" t="n">
        <f aca="false">(($S297/$S177)^(1/10)-1)</f>
        <v>0.0610062961172693</v>
      </c>
      <c r="V177" s="10" t="e">
        <f aca="false">T177-U177</f>
        <v>#DIV/0!</v>
      </c>
      <c r="W177" s="10"/>
      <c r="X177" s="11"/>
      <c r="Y177" s="28"/>
      <c r="Z177" s="28"/>
    </row>
    <row r="178" customFormat="false" ht="14.65" hidden="false" customHeight="false" outlineLevel="0" collapsed="false">
      <c r="A178" s="1" t="n">
        <v>1885.02</v>
      </c>
      <c r="B178" s="2" t="n">
        <v>4.37</v>
      </c>
      <c r="C178" s="3" t="n">
        <v>0.2983</v>
      </c>
      <c r="D178" s="2" t="n">
        <v>0.3033</v>
      </c>
      <c r="E178" s="2" t="n">
        <v>8.372844628</v>
      </c>
      <c r="F178" s="3" t="n">
        <f aca="false">F177+1/12</f>
        <v>1885.12499999999</v>
      </c>
      <c r="G178" s="4" t="n">
        <f aca="false">G177*11/12+G189*1/12</f>
        <v>3.5075</v>
      </c>
      <c r="H178" s="3" t="n">
        <f aca="false">B178*$E$1862/E178</f>
        <v>0</v>
      </c>
      <c r="I178" s="3" t="n">
        <f aca="false">C178*$E$1862/E178</f>
        <v>0</v>
      </c>
      <c r="J178" s="5" t="e">
        <f aca="false">J177*((H178+(I178/12))/H177)</f>
        <v>#DIV/0!</v>
      </c>
      <c r="K178" s="3" t="n">
        <f aca="false">D178*$E$1862/E178</f>
        <v>0</v>
      </c>
      <c r="L178" s="5" t="e">
        <f aca="false">K178*(J178/H178)</f>
        <v>#DIV/0!</v>
      </c>
      <c r="M178" s="26" t="e">
        <f aca="false">H178/AVERAGE(K58:K177)</f>
        <v>#DIV/0!</v>
      </c>
      <c r="N178" s="6"/>
      <c r="O178" s="7" t="e">
        <f aca="false">J178/AVERAGE(L58:L177)</f>
        <v>#DIV/0!</v>
      </c>
      <c r="P178" s="7"/>
      <c r="Q178" s="29" t="e">
        <f aca="false">1/M178-(G178/100-(((E178/E58)^(1/10))-1))</f>
        <v>#DIV/0!</v>
      </c>
      <c r="R178" s="4" t="n">
        <f aca="false">((G178/G179+G178/1200+((1+G179/1200)^(-119))*(1-G178/G179)))</f>
        <v>1.00396922128585</v>
      </c>
      <c r="S178" s="4" t="n">
        <f aca="false">S177*R177*E177/E178</f>
        <v>3.20934378643535</v>
      </c>
      <c r="T178" s="10" t="e">
        <f aca="false">(($J298/$J178)^(1/10)-1)</f>
        <v>#DIV/0!</v>
      </c>
      <c r="U178" s="10" t="n">
        <f aca="false">(($S298/$S178)^(1/10)-1)</f>
        <v>0.062000266435351</v>
      </c>
      <c r="V178" s="10" t="e">
        <f aca="false">T178-U178</f>
        <v>#DIV/0!</v>
      </c>
      <c r="W178" s="10"/>
      <c r="X178" s="11"/>
      <c r="Y178" s="28"/>
      <c r="Z178" s="28"/>
    </row>
    <row r="179" customFormat="false" ht="14.65" hidden="false" customHeight="false" outlineLevel="0" collapsed="false">
      <c r="A179" s="1" t="n">
        <v>1885.03</v>
      </c>
      <c r="B179" s="2" t="n">
        <v>4.38</v>
      </c>
      <c r="C179" s="3" t="n">
        <v>0.2925</v>
      </c>
      <c r="D179" s="2" t="n">
        <v>0.3</v>
      </c>
      <c r="E179" s="2" t="n">
        <v>8.18251405</v>
      </c>
      <c r="F179" s="3" t="n">
        <f aca="false">F178+1/12</f>
        <v>1885.20833333332</v>
      </c>
      <c r="G179" s="4" t="n">
        <f aca="false">G177*10/12+G189*2/12</f>
        <v>3.495</v>
      </c>
      <c r="H179" s="3" t="n">
        <f aca="false">B179*$E$1862/E179</f>
        <v>0</v>
      </c>
      <c r="I179" s="3" t="n">
        <f aca="false">C179*$E$1862/E179</f>
        <v>0</v>
      </c>
      <c r="J179" s="5" t="e">
        <f aca="false">J178*((H179+(I179/12))/H178)</f>
        <v>#DIV/0!</v>
      </c>
      <c r="K179" s="3" t="n">
        <f aca="false">D179*$E$1862/E179</f>
        <v>0</v>
      </c>
      <c r="L179" s="5" t="e">
        <f aca="false">K179*(J179/H179)</f>
        <v>#DIV/0!</v>
      </c>
      <c r="M179" s="26" t="e">
        <f aca="false">H179/AVERAGE(K59:K178)</f>
        <v>#DIV/0!</v>
      </c>
      <c r="N179" s="6"/>
      <c r="O179" s="7" t="e">
        <f aca="false">J179/AVERAGE(L59:L178)</f>
        <v>#DIV/0!</v>
      </c>
      <c r="P179" s="7"/>
      <c r="Q179" s="29" t="e">
        <f aca="false">1/M179-(G179/100-(((E179/E59)^(1/10))-1))</f>
        <v>#DIV/0!</v>
      </c>
      <c r="R179" s="4" t="n">
        <f aca="false">((G179/G180+G179/1200+((1+G180/1200)^(-119))*(1-G179/G180)))</f>
        <v>1.00395941969075</v>
      </c>
      <c r="S179" s="4" t="n">
        <f aca="false">S178*R178*E178/E179</f>
        <v>3.29703010580109</v>
      </c>
      <c r="T179" s="10" t="e">
        <f aca="false">(($J299/$J179)^(1/10)-1)</f>
        <v>#DIV/0!</v>
      </c>
      <c r="U179" s="10" t="n">
        <f aca="false">(($S299/$S179)^(1/10)-1)</f>
        <v>0.0593441885082007</v>
      </c>
      <c r="V179" s="10" t="e">
        <f aca="false">T179-U179</f>
        <v>#DIV/0!</v>
      </c>
      <c r="W179" s="10"/>
      <c r="X179" s="11"/>
      <c r="Y179" s="28"/>
      <c r="Z179" s="28"/>
    </row>
    <row r="180" customFormat="false" ht="14.65" hidden="false" customHeight="false" outlineLevel="0" collapsed="false">
      <c r="A180" s="1" t="n">
        <v>1885.04</v>
      </c>
      <c r="B180" s="2" t="n">
        <v>4.37</v>
      </c>
      <c r="C180" s="3" t="n">
        <v>0.2867</v>
      </c>
      <c r="D180" s="2" t="n">
        <v>0.2967</v>
      </c>
      <c r="E180" s="2" t="n">
        <v>8.277679339</v>
      </c>
      <c r="F180" s="3" t="n">
        <f aca="false">F179+1/12</f>
        <v>1885.29166666665</v>
      </c>
      <c r="G180" s="4" t="n">
        <f aca="false">G177*9/12+G189*3/12</f>
        <v>3.4825</v>
      </c>
      <c r="H180" s="3" t="n">
        <f aca="false">B180*$E$1862/E180</f>
        <v>0</v>
      </c>
      <c r="I180" s="3" t="n">
        <f aca="false">C180*$E$1862/E180</f>
        <v>0</v>
      </c>
      <c r="J180" s="5" t="e">
        <f aca="false">J179*((H180+(I180/12))/H179)</f>
        <v>#DIV/0!</v>
      </c>
      <c r="K180" s="3" t="n">
        <f aca="false">D180*$E$1862/E180</f>
        <v>0</v>
      </c>
      <c r="L180" s="5" t="e">
        <f aca="false">K180*(J180/H180)</f>
        <v>#DIV/0!</v>
      </c>
      <c r="M180" s="26" t="e">
        <f aca="false">H180/AVERAGE(K60:K179)</f>
        <v>#DIV/0!</v>
      </c>
      <c r="N180" s="6"/>
      <c r="O180" s="7" t="e">
        <f aca="false">J180/AVERAGE(L60:L179)</f>
        <v>#DIV/0!</v>
      </c>
      <c r="P180" s="7"/>
      <c r="Q180" s="29" t="e">
        <f aca="false">1/M180-(G180/100-(((E180/E60)^(1/10))-1))</f>
        <v>#DIV/0!</v>
      </c>
      <c r="R180" s="4" t="n">
        <f aca="false">((G180/G181+G180/1200+((1+G181/1200)^(-119))*(1-G180/G181)))</f>
        <v>1.00394961859617</v>
      </c>
      <c r="S180" s="4" t="n">
        <f aca="false">S179*R179*E179/E180</f>
        <v>3.27202966677514</v>
      </c>
      <c r="T180" s="10" t="e">
        <f aca="false">(($J300/$J180)^(1/10)-1)</f>
        <v>#DIV/0!</v>
      </c>
      <c r="U180" s="10" t="n">
        <f aca="false">(($S300/$S180)^(1/10)-1)</f>
        <v>0.0558517116981216</v>
      </c>
      <c r="V180" s="10" t="e">
        <f aca="false">T180-U180</f>
        <v>#DIV/0!</v>
      </c>
      <c r="W180" s="10"/>
      <c r="X180" s="11"/>
      <c r="Y180" s="28"/>
      <c r="Z180" s="28"/>
    </row>
    <row r="181" customFormat="false" ht="14.65" hidden="false" customHeight="false" outlineLevel="0" collapsed="false">
      <c r="A181" s="1" t="n">
        <v>1885.05</v>
      </c>
      <c r="B181" s="2" t="n">
        <v>4.32</v>
      </c>
      <c r="C181" s="3" t="n">
        <v>0.2808</v>
      </c>
      <c r="D181" s="2" t="n">
        <v>0.2933</v>
      </c>
      <c r="E181" s="2" t="n">
        <v>8.087381157</v>
      </c>
      <c r="F181" s="3" t="n">
        <f aca="false">F180+1/12</f>
        <v>1885.37499999999</v>
      </c>
      <c r="G181" s="4" t="n">
        <f aca="false">G177*8/12+G189*4/12</f>
        <v>3.47</v>
      </c>
      <c r="H181" s="3" t="n">
        <f aca="false">B181*$E$1862/E181</f>
        <v>0</v>
      </c>
      <c r="I181" s="3" t="n">
        <f aca="false">C181*$E$1862/E181</f>
        <v>0</v>
      </c>
      <c r="J181" s="5" t="e">
        <f aca="false">J180*((H181+(I181/12))/H180)</f>
        <v>#DIV/0!</v>
      </c>
      <c r="K181" s="3" t="n">
        <f aca="false">D181*$E$1862/E181</f>
        <v>0</v>
      </c>
      <c r="L181" s="5" t="e">
        <f aca="false">K181*(J181/H181)</f>
        <v>#DIV/0!</v>
      </c>
      <c r="M181" s="26" t="e">
        <f aca="false">H181/AVERAGE(K61:K180)</f>
        <v>#DIV/0!</v>
      </c>
      <c r="N181" s="6"/>
      <c r="O181" s="7" t="e">
        <f aca="false">J181/AVERAGE(L61:L180)</f>
        <v>#DIV/0!</v>
      </c>
      <c r="P181" s="7"/>
      <c r="Q181" s="29" t="e">
        <f aca="false">1/M181-(G181/100-(((E181/E61)^(1/10))-1))</f>
        <v>#DIV/0!</v>
      </c>
      <c r="R181" s="4" t="n">
        <f aca="false">((G181/G182+G181/1200+((1+G182/1200)^(-119))*(1-G181/G182)))</f>
        <v>1.00393981800259</v>
      </c>
      <c r="S181" s="4" t="n">
        <f aca="false">S180*R180*E180/E181</f>
        <v>3.36224873293272</v>
      </c>
      <c r="T181" s="10" t="e">
        <f aca="false">(($J301/$J181)^(1/10)-1)</f>
        <v>#DIV/0!</v>
      </c>
      <c r="U181" s="10" t="n">
        <f aca="false">(($S301/$S181)^(1/10)-1)</f>
        <v>0.0517357311496203</v>
      </c>
      <c r="V181" s="10" t="e">
        <f aca="false">T181-U181</f>
        <v>#DIV/0!</v>
      </c>
      <c r="W181" s="10"/>
      <c r="X181" s="11"/>
      <c r="Y181" s="28"/>
      <c r="Z181" s="28"/>
    </row>
    <row r="182" customFormat="false" ht="14.65" hidden="false" customHeight="false" outlineLevel="0" collapsed="false">
      <c r="A182" s="1" t="n">
        <v>1885.06</v>
      </c>
      <c r="B182" s="2" t="n">
        <v>4.3</v>
      </c>
      <c r="C182" s="3" t="n">
        <v>0.275</v>
      </c>
      <c r="D182" s="2" t="n">
        <v>0.29</v>
      </c>
      <c r="E182" s="2" t="n">
        <v>7.897091074</v>
      </c>
      <c r="F182" s="3" t="n">
        <f aca="false">F181+1/12</f>
        <v>1885.45833333332</v>
      </c>
      <c r="G182" s="4" t="n">
        <f aca="false">G177*7/12+G189*5/12</f>
        <v>3.4575</v>
      </c>
      <c r="H182" s="3" t="n">
        <f aca="false">B182*$E$1862/E182</f>
        <v>0</v>
      </c>
      <c r="I182" s="3" t="n">
        <f aca="false">C182*$E$1862/E182</f>
        <v>0</v>
      </c>
      <c r="J182" s="5" t="e">
        <f aca="false">J181*((H182+(I182/12))/H181)</f>
        <v>#DIV/0!</v>
      </c>
      <c r="K182" s="3" t="n">
        <f aca="false">D182*$E$1862/E182</f>
        <v>0</v>
      </c>
      <c r="L182" s="5" t="e">
        <f aca="false">K182*(J182/H182)</f>
        <v>#DIV/0!</v>
      </c>
      <c r="M182" s="26" t="e">
        <f aca="false">H182/AVERAGE(K62:K181)</f>
        <v>#DIV/0!</v>
      </c>
      <c r="N182" s="6"/>
      <c r="O182" s="7" t="e">
        <f aca="false">J182/AVERAGE(L62:L181)</f>
        <v>#DIV/0!</v>
      </c>
      <c r="P182" s="7"/>
      <c r="Q182" s="29" t="e">
        <f aca="false">1/M182-(G182/100-(((E182/E62)^(1/10))-1))</f>
        <v>#DIV/0!</v>
      </c>
      <c r="R182" s="4" t="n">
        <f aca="false">((G182/G183+G182/1200+((1+G183/1200)^(-119))*(1-G182/G183)))</f>
        <v>1.00393001791047</v>
      </c>
      <c r="S182" s="4" t="n">
        <f aca="false">S181*R181*E181/E182</f>
        <v>3.45683207705159</v>
      </c>
      <c r="T182" s="10" t="e">
        <f aca="false">(($J302/$J182)^(1/10)-1)</f>
        <v>#DIV/0!</v>
      </c>
      <c r="U182" s="10" t="n">
        <f aca="false">(($S302/$S182)^(1/10)-1)</f>
        <v>0.0475997610948737</v>
      </c>
      <c r="V182" s="10" t="e">
        <f aca="false">T182-U182</f>
        <v>#DIV/0!</v>
      </c>
      <c r="W182" s="10"/>
      <c r="X182" s="11"/>
      <c r="Y182" s="28"/>
      <c r="Z182" s="28"/>
    </row>
    <row r="183" customFormat="false" ht="14.65" hidden="false" customHeight="false" outlineLevel="0" collapsed="false">
      <c r="A183" s="1" t="n">
        <v>1885.07</v>
      </c>
      <c r="B183" s="2" t="n">
        <v>4.46</v>
      </c>
      <c r="C183" s="3" t="n">
        <v>0.2692</v>
      </c>
      <c r="D183" s="2" t="n">
        <v>0.2867</v>
      </c>
      <c r="E183" s="2" t="n">
        <v>7.992232066</v>
      </c>
      <c r="F183" s="3" t="n">
        <f aca="false">F182+1/12</f>
        <v>1885.54166666665</v>
      </c>
      <c r="G183" s="4" t="n">
        <f aca="false">G177*6/12+G189*6/12</f>
        <v>3.445</v>
      </c>
      <c r="H183" s="3" t="n">
        <f aca="false">B183*$E$1862/E183</f>
        <v>0</v>
      </c>
      <c r="I183" s="3" t="n">
        <f aca="false">C183*$E$1862/E183</f>
        <v>0</v>
      </c>
      <c r="J183" s="5" t="e">
        <f aca="false">J182*((H183+(I183/12))/H182)</f>
        <v>#DIV/0!</v>
      </c>
      <c r="K183" s="3" t="n">
        <f aca="false">D183*$E$1862/E183</f>
        <v>0</v>
      </c>
      <c r="L183" s="5" t="e">
        <f aca="false">K183*(J183/H183)</f>
        <v>#DIV/0!</v>
      </c>
      <c r="M183" s="26" t="e">
        <f aca="false">H183/AVERAGE(K63:K182)</f>
        <v>#DIV/0!</v>
      </c>
      <c r="N183" s="6"/>
      <c r="O183" s="7" t="e">
        <f aca="false">J183/AVERAGE(L63:L182)</f>
        <v>#DIV/0!</v>
      </c>
      <c r="P183" s="7"/>
      <c r="Q183" s="29" t="e">
        <f aca="false">1/M183-(G183/100-(((E183/E63)^(1/10))-1))</f>
        <v>#DIV/0!</v>
      </c>
      <c r="R183" s="4" t="n">
        <f aca="false">((G183/G184+G183/1200+((1+G184/1200)^(-119))*(1-G183/G184)))</f>
        <v>1.00392021832028</v>
      </c>
      <c r="S183" s="4" t="n">
        <f aca="false">S182*R182*E182/E183</f>
        <v>3.42910500462634</v>
      </c>
      <c r="T183" s="10" t="e">
        <f aca="false">(($J303/$J183)^(1/10)-1)</f>
        <v>#DIV/0!</v>
      </c>
      <c r="U183" s="10" t="n">
        <f aca="false">(($S303/$S183)^(1/10)-1)</f>
        <v>0.0500764196801597</v>
      </c>
      <c r="V183" s="10" t="e">
        <f aca="false">T183-U183</f>
        <v>#DIV/0!</v>
      </c>
      <c r="W183" s="10"/>
      <c r="X183" s="11"/>
      <c r="Y183" s="28"/>
      <c r="Z183" s="28"/>
    </row>
    <row r="184" customFormat="false" ht="14.65" hidden="false" customHeight="false" outlineLevel="0" collapsed="false">
      <c r="A184" s="1" t="n">
        <v>1885.08</v>
      </c>
      <c r="B184" s="2" t="n">
        <v>4.71</v>
      </c>
      <c r="C184" s="3" t="n">
        <v>0.2633</v>
      </c>
      <c r="D184" s="2" t="n">
        <v>0.2833</v>
      </c>
      <c r="E184" s="2" t="n">
        <v>7.992232066</v>
      </c>
      <c r="F184" s="3" t="n">
        <f aca="false">F183+1/12</f>
        <v>1885.62499999999</v>
      </c>
      <c r="G184" s="4" t="n">
        <f aca="false">G177*5/12+G189*7/12</f>
        <v>3.4325</v>
      </c>
      <c r="H184" s="3" t="n">
        <f aca="false">B184*$E$1862/E184</f>
        <v>0</v>
      </c>
      <c r="I184" s="3" t="n">
        <f aca="false">C184*$E$1862/E184</f>
        <v>0</v>
      </c>
      <c r="J184" s="5" t="e">
        <f aca="false">J183*((H184+(I184/12))/H183)</f>
        <v>#DIV/0!</v>
      </c>
      <c r="K184" s="3" t="n">
        <f aca="false">D184*$E$1862/E184</f>
        <v>0</v>
      </c>
      <c r="L184" s="5" t="e">
        <f aca="false">K184*(J184/H184)</f>
        <v>#DIV/0!</v>
      </c>
      <c r="M184" s="26" t="e">
        <f aca="false">H184/AVERAGE(K64:K183)</f>
        <v>#DIV/0!</v>
      </c>
      <c r="N184" s="6"/>
      <c r="O184" s="7" t="e">
        <f aca="false">J184/AVERAGE(L64:L183)</f>
        <v>#DIV/0!</v>
      </c>
      <c r="P184" s="7"/>
      <c r="Q184" s="29" t="e">
        <f aca="false">1/M184-(G184/100-(((E184/E64)^(1/10))-1))</f>
        <v>#DIV/0!</v>
      </c>
      <c r="R184" s="4" t="n">
        <f aca="false">((G184/G185+G184/1200+((1+G185/1200)^(-119))*(1-G184/G185)))</f>
        <v>1.00391041923249</v>
      </c>
      <c r="S184" s="4" t="n">
        <f aca="false">S183*R183*E183/E184</f>
        <v>3.44254784488763</v>
      </c>
      <c r="T184" s="10" t="e">
        <f aca="false">(($J304/$J184)^(1/10)-1)</f>
        <v>#DIV/0!</v>
      </c>
      <c r="U184" s="10" t="n">
        <f aca="false">(($S304/$S184)^(1/10)-1)</f>
        <v>0.0513211395271418</v>
      </c>
      <c r="V184" s="10" t="e">
        <f aca="false">T184-U184</f>
        <v>#DIV/0!</v>
      </c>
      <c r="W184" s="10"/>
      <c r="X184" s="11"/>
      <c r="Y184" s="28"/>
      <c r="Z184" s="28"/>
    </row>
    <row r="185" customFormat="false" ht="14.65" hidden="false" customHeight="false" outlineLevel="0" collapsed="false">
      <c r="A185" s="1" t="n">
        <v>1885.09</v>
      </c>
      <c r="B185" s="2" t="n">
        <v>4.65</v>
      </c>
      <c r="C185" s="3" t="n">
        <v>0.2575</v>
      </c>
      <c r="D185" s="2" t="n">
        <v>0.28</v>
      </c>
      <c r="E185" s="2" t="n">
        <v>7.897091074</v>
      </c>
      <c r="F185" s="3" t="n">
        <f aca="false">F184+1/12</f>
        <v>1885.70833333332</v>
      </c>
      <c r="G185" s="4" t="n">
        <f aca="false">G177*4/12+G189*8/12</f>
        <v>3.42</v>
      </c>
      <c r="H185" s="3" t="n">
        <f aca="false">B185*$E$1862/E185</f>
        <v>0</v>
      </c>
      <c r="I185" s="3" t="n">
        <f aca="false">C185*$E$1862/E185</f>
        <v>0</v>
      </c>
      <c r="J185" s="5" t="e">
        <f aca="false">J184*((H185+(I185/12))/H184)</f>
        <v>#DIV/0!</v>
      </c>
      <c r="K185" s="3" t="n">
        <f aca="false">D185*$E$1862/E185</f>
        <v>0</v>
      </c>
      <c r="L185" s="5" t="e">
        <f aca="false">K185*(J185/H185)</f>
        <v>#DIV/0!</v>
      </c>
      <c r="M185" s="26" t="e">
        <f aca="false">H185/AVERAGE(K65:K184)</f>
        <v>#DIV/0!</v>
      </c>
      <c r="N185" s="6"/>
      <c r="O185" s="7" t="e">
        <f aca="false">J185/AVERAGE(L65:L184)</f>
        <v>#DIV/0!</v>
      </c>
      <c r="P185" s="7"/>
      <c r="Q185" s="29" t="e">
        <f aca="false">1/M185-(G185/100-(((E185/E65)^(1/10))-1))</f>
        <v>#DIV/0!</v>
      </c>
      <c r="R185" s="4" t="n">
        <f aca="false">((G185/G186+G185/1200+((1+G186/1200)^(-119))*(1-G185/G186)))</f>
        <v>1.00390062064756</v>
      </c>
      <c r="S185" s="4" t="n">
        <f aca="false">S184*R184*E184/E185</f>
        <v>3.49764627099021</v>
      </c>
      <c r="T185" s="10" t="e">
        <f aca="false">(($J305/$J185)^(1/10)-1)</f>
        <v>#DIV/0!</v>
      </c>
      <c r="U185" s="10" t="n">
        <f aca="false">(($S305/$S185)^(1/10)-1)</f>
        <v>0.0498605200969415</v>
      </c>
      <c r="V185" s="10" t="e">
        <f aca="false">T185-U185</f>
        <v>#DIV/0!</v>
      </c>
      <c r="W185" s="10"/>
      <c r="X185" s="11"/>
      <c r="Y185" s="28"/>
      <c r="Z185" s="28"/>
    </row>
    <row r="186" customFormat="false" ht="14.65" hidden="false" customHeight="false" outlineLevel="0" collapsed="false">
      <c r="A186" s="1" t="n">
        <v>1885.1</v>
      </c>
      <c r="B186" s="2" t="n">
        <v>4.92</v>
      </c>
      <c r="C186" s="3" t="n">
        <v>0.2517</v>
      </c>
      <c r="D186" s="2" t="n">
        <v>0.2767</v>
      </c>
      <c r="E186" s="2" t="n">
        <v>7.897091074</v>
      </c>
      <c r="F186" s="3" t="n">
        <f aca="false">F185+1/12</f>
        <v>1885.79166666665</v>
      </c>
      <c r="G186" s="4" t="n">
        <f aca="false">G177*3/12+G189*9/12</f>
        <v>3.4075</v>
      </c>
      <c r="H186" s="3" t="n">
        <f aca="false">B186*$E$1862/E186</f>
        <v>0</v>
      </c>
      <c r="I186" s="3" t="n">
        <f aca="false">C186*$E$1862/E186</f>
        <v>0</v>
      </c>
      <c r="J186" s="5" t="e">
        <f aca="false">J185*((H186+(I186/12))/H185)</f>
        <v>#DIV/0!</v>
      </c>
      <c r="K186" s="3" t="n">
        <f aca="false">D186*$E$1862/E186</f>
        <v>0</v>
      </c>
      <c r="L186" s="5" t="e">
        <f aca="false">K186*(J186/H186)</f>
        <v>#DIV/0!</v>
      </c>
      <c r="M186" s="26" t="e">
        <f aca="false">H186/AVERAGE(K66:K185)</f>
        <v>#DIV/0!</v>
      </c>
      <c r="N186" s="6"/>
      <c r="O186" s="7" t="e">
        <f aca="false">J186/AVERAGE(L66:L185)</f>
        <v>#DIV/0!</v>
      </c>
      <c r="P186" s="7"/>
      <c r="Q186" s="29" t="e">
        <f aca="false">1/M186-(G186/100-(((E186/E66)^(1/10))-1))</f>
        <v>#DIV/0!</v>
      </c>
      <c r="R186" s="4" t="n">
        <f aca="false">((G186/G187+G186/1200+((1+G187/1200)^(-119))*(1-G186/G187)))</f>
        <v>1.00389082256597</v>
      </c>
      <c r="S186" s="4" t="n">
        <f aca="false">S185*R185*E185/E186</f>
        <v>3.5112892622527</v>
      </c>
      <c r="T186" s="10" t="e">
        <f aca="false">(($J306/$J186)^(1/10)-1)</f>
        <v>#DIV/0!</v>
      </c>
      <c r="U186" s="10" t="n">
        <f aca="false">(($S306/$S186)^(1/10)-1)</f>
        <v>0.0496603056292748</v>
      </c>
      <c r="V186" s="10" t="e">
        <f aca="false">T186-U186</f>
        <v>#DIV/0!</v>
      </c>
      <c r="W186" s="10"/>
      <c r="X186" s="11"/>
      <c r="Y186" s="28"/>
      <c r="Z186" s="28"/>
    </row>
    <row r="187" customFormat="false" ht="14.65" hidden="false" customHeight="false" outlineLevel="0" collapsed="false">
      <c r="A187" s="1" t="n">
        <v>1885.11</v>
      </c>
      <c r="B187" s="2" t="n">
        <v>5.24</v>
      </c>
      <c r="C187" s="3" t="n">
        <v>0.2458</v>
      </c>
      <c r="D187" s="2" t="n">
        <v>0.2733</v>
      </c>
      <c r="E187" s="2" t="n">
        <v>7.992232066</v>
      </c>
      <c r="F187" s="3" t="n">
        <f aca="false">F186+1/12</f>
        <v>1885.87499999999</v>
      </c>
      <c r="G187" s="4" t="n">
        <f aca="false">G177*2/12+G189*10/12</f>
        <v>3.395</v>
      </c>
      <c r="H187" s="3" t="n">
        <f aca="false">B187*$E$1862/E187</f>
        <v>0</v>
      </c>
      <c r="I187" s="3" t="n">
        <f aca="false">C187*$E$1862/E187</f>
        <v>0</v>
      </c>
      <c r="J187" s="5" t="e">
        <f aca="false">J186*((H187+(I187/12))/H186)</f>
        <v>#DIV/0!</v>
      </c>
      <c r="K187" s="3" t="n">
        <f aca="false">D187*$E$1862/E187</f>
        <v>0</v>
      </c>
      <c r="L187" s="5" t="e">
        <f aca="false">K187*(J187/H187)</f>
        <v>#DIV/0!</v>
      </c>
      <c r="M187" s="26" t="e">
        <f aca="false">H187/AVERAGE(K67:K186)</f>
        <v>#DIV/0!</v>
      </c>
      <c r="N187" s="6"/>
      <c r="O187" s="7" t="e">
        <f aca="false">J187/AVERAGE(L67:L186)</f>
        <v>#DIV/0!</v>
      </c>
      <c r="P187" s="7"/>
      <c r="Q187" s="29" t="e">
        <f aca="false">1/M187-(G187/100-(((E187/E67)^(1/10))-1))</f>
        <v>#DIV/0!</v>
      </c>
      <c r="R187" s="4" t="n">
        <f aca="false">((G187/G188+G187/1200+((1+G188/1200)^(-119))*(1-G187/G188)))</f>
        <v>1.00388102498819</v>
      </c>
      <c r="S187" s="4" t="n">
        <f aca="false">S186*R186*E186/E187</f>
        <v>3.48298940367888</v>
      </c>
      <c r="T187" s="10" t="e">
        <f aca="false">(($J307/$J187)^(1/10)-1)</f>
        <v>#DIV/0!</v>
      </c>
      <c r="U187" s="10" t="n">
        <f aca="false">(($S307/$S187)^(1/10)-1)</f>
        <v>0.0507197750805937</v>
      </c>
      <c r="V187" s="10" t="e">
        <f aca="false">T187-U187</f>
        <v>#DIV/0!</v>
      </c>
      <c r="W187" s="10"/>
      <c r="X187" s="11"/>
      <c r="Y187" s="28"/>
      <c r="Z187" s="28"/>
    </row>
    <row r="188" customFormat="false" ht="14.65" hidden="false" customHeight="false" outlineLevel="0" collapsed="false">
      <c r="A188" s="1" t="n">
        <v>1885.12</v>
      </c>
      <c r="B188" s="2" t="n">
        <v>5.2</v>
      </c>
      <c r="C188" s="3" t="n">
        <v>0.24</v>
      </c>
      <c r="D188" s="2" t="n">
        <v>0.27</v>
      </c>
      <c r="E188" s="2" t="n">
        <v>8.18251405</v>
      </c>
      <c r="F188" s="3" t="n">
        <f aca="false">F187+1/12</f>
        <v>1885.95833333332</v>
      </c>
      <c r="G188" s="4" t="n">
        <f aca="false">G177*1/12+G189*11/12</f>
        <v>3.3825</v>
      </c>
      <c r="H188" s="3" t="n">
        <f aca="false">B188*$E$1862/E188</f>
        <v>0</v>
      </c>
      <c r="I188" s="3" t="n">
        <f aca="false">C188*$E$1862/E188</f>
        <v>0</v>
      </c>
      <c r="J188" s="5" t="e">
        <f aca="false">J187*((H188+(I188/12))/H187)</f>
        <v>#DIV/0!</v>
      </c>
      <c r="K188" s="3" t="n">
        <f aca="false">D188*$E$1862/E188</f>
        <v>0</v>
      </c>
      <c r="L188" s="5" t="e">
        <f aca="false">K188*(J188/H188)</f>
        <v>#DIV/0!</v>
      </c>
      <c r="M188" s="26" t="e">
        <f aca="false">H188/AVERAGE(K68:K187)</f>
        <v>#DIV/0!</v>
      </c>
      <c r="N188" s="6"/>
      <c r="O188" s="7" t="e">
        <f aca="false">J188/AVERAGE(L68:L187)</f>
        <v>#DIV/0!</v>
      </c>
      <c r="P188" s="7"/>
      <c r="Q188" s="29" t="e">
        <f aca="false">1/M188-(G188/100-(((E188/E68)^(1/10))-1))</f>
        <v>#DIV/0!</v>
      </c>
      <c r="R188" s="4" t="n">
        <f aca="false">((G188/G189+G188/1200+((1+G189/1200)^(-119))*(1-G188/G189)))</f>
        <v>1.00387122791469</v>
      </c>
      <c r="S188" s="4" t="n">
        <f aca="false">S187*R187*E187/E188</f>
        <v>3.41519672004862</v>
      </c>
      <c r="T188" s="10" t="e">
        <f aca="false">(($J308/$J188)^(1/10)-1)</f>
        <v>#DIV/0!</v>
      </c>
      <c r="U188" s="10" t="n">
        <f aca="false">(($S308/$S188)^(1/10)-1)</f>
        <v>0.0544720307343869</v>
      </c>
      <c r="V188" s="10" t="e">
        <f aca="false">T188-U188</f>
        <v>#DIV/0!</v>
      </c>
      <c r="W188" s="10"/>
      <c r="X188" s="11"/>
      <c r="Y188" s="28"/>
      <c r="Z188" s="28"/>
    </row>
    <row r="189" customFormat="false" ht="14.65" hidden="false" customHeight="false" outlineLevel="0" collapsed="false">
      <c r="A189" s="1" t="n">
        <v>1886.01</v>
      </c>
      <c r="B189" s="2" t="n">
        <v>5.2</v>
      </c>
      <c r="C189" s="3" t="n">
        <v>0.2383</v>
      </c>
      <c r="D189" s="2" t="n">
        <v>0.275</v>
      </c>
      <c r="E189" s="2" t="n">
        <v>7.992232066</v>
      </c>
      <c r="F189" s="3" t="n">
        <f aca="false">F188+1/12</f>
        <v>1886.04166666665</v>
      </c>
      <c r="G189" s="4" t="n">
        <v>3.37</v>
      </c>
      <c r="H189" s="3" t="n">
        <f aca="false">B189*$E$1862/E189</f>
        <v>0</v>
      </c>
      <c r="I189" s="3" t="n">
        <f aca="false">C189*$E$1862/E189</f>
        <v>0</v>
      </c>
      <c r="J189" s="5" t="e">
        <f aca="false">J188*((H189+(I189/12))/H188)</f>
        <v>#DIV/0!</v>
      </c>
      <c r="K189" s="3" t="n">
        <f aca="false">D189*$E$1862/E189</f>
        <v>0</v>
      </c>
      <c r="L189" s="5" t="e">
        <f aca="false">K189*(J189/H189)</f>
        <v>#DIV/0!</v>
      </c>
      <c r="M189" s="26" t="e">
        <f aca="false">H189/AVERAGE(K69:K188)</f>
        <v>#DIV/0!</v>
      </c>
      <c r="N189" s="6"/>
      <c r="O189" s="7" t="e">
        <f aca="false">J189/AVERAGE(L69:L188)</f>
        <v>#DIV/0!</v>
      </c>
      <c r="P189" s="7"/>
      <c r="Q189" s="29" t="e">
        <f aca="false">1/M189-(G189/100-(((E189/E69)^(1/10))-1))</f>
        <v>#DIV/0!</v>
      </c>
      <c r="R189" s="4" t="n">
        <f aca="false">((G189/G190+G189/1200+((1+G190/1200)^(-119))*(1-G189/G190)))</f>
        <v>1.00175647501181</v>
      </c>
      <c r="S189" s="4" t="n">
        <f aca="false">S188*R188*E188/E189</f>
        <v>3.51004274798438</v>
      </c>
      <c r="T189" s="10" t="e">
        <f aca="false">(($J309/$J189)^(1/10)-1)</f>
        <v>#DIV/0!</v>
      </c>
      <c r="U189" s="10" t="n">
        <f aca="false">(($S309/$S189)^(1/10)-1)</f>
        <v>0.0532925810738389</v>
      </c>
      <c r="V189" s="10" t="e">
        <f aca="false">T189-U189</f>
        <v>#DIV/0!</v>
      </c>
      <c r="W189" s="10"/>
      <c r="X189" s="11"/>
      <c r="Y189" s="28"/>
      <c r="Z189" s="28"/>
    </row>
    <row r="190" customFormat="false" ht="14.65" hidden="false" customHeight="false" outlineLevel="0" collapsed="false">
      <c r="A190" s="1" t="n">
        <v>1886.02</v>
      </c>
      <c r="B190" s="2" t="n">
        <v>5.3</v>
      </c>
      <c r="C190" s="3" t="n">
        <v>0.2367</v>
      </c>
      <c r="D190" s="2" t="n">
        <v>0.28</v>
      </c>
      <c r="E190" s="2" t="n">
        <v>7.992232066</v>
      </c>
      <c r="F190" s="3" t="n">
        <f aca="false">F189+1/12</f>
        <v>1886.12499999999</v>
      </c>
      <c r="G190" s="4" t="n">
        <f aca="false">G189*11/12+G201*1/12</f>
        <v>3.3825</v>
      </c>
      <c r="H190" s="3" t="n">
        <f aca="false">B190*$E$1862/E190</f>
        <v>0</v>
      </c>
      <c r="I190" s="3" t="n">
        <f aca="false">C190*$E$1862/E190</f>
        <v>0</v>
      </c>
      <c r="J190" s="5" t="e">
        <f aca="false">J189*((H190+(I190/12))/H189)</f>
        <v>#DIV/0!</v>
      </c>
      <c r="K190" s="3" t="n">
        <f aca="false">D190*$E$1862/E190</f>
        <v>0</v>
      </c>
      <c r="L190" s="5" t="e">
        <f aca="false">K190*(J190/H190)</f>
        <v>#DIV/0!</v>
      </c>
      <c r="M190" s="26" t="e">
        <f aca="false">H190/AVERAGE(K70:K189)</f>
        <v>#DIV/0!</v>
      </c>
      <c r="N190" s="6"/>
      <c r="O190" s="7" t="e">
        <f aca="false">J190/AVERAGE(L70:L189)</f>
        <v>#DIV/0!</v>
      </c>
      <c r="P190" s="7"/>
      <c r="Q190" s="29" t="e">
        <f aca="false">1/M190-(G190/100-(((E190/E70)^(1/10))-1))</f>
        <v>#DIV/0!</v>
      </c>
      <c r="R190" s="4" t="n">
        <f aca="false">((G190/G191+G190/1200+((1+G191/1200)^(-119))*(1-G190/G191)))</f>
        <v>1.00176751076736</v>
      </c>
      <c r="S190" s="4" t="n">
        <f aca="false">S189*R189*E189/E190</f>
        <v>3.51620805036158</v>
      </c>
      <c r="T190" s="10" t="e">
        <f aca="false">(($J310/$J190)^(1/10)-1)</f>
        <v>#DIV/0!</v>
      </c>
      <c r="U190" s="10" t="n">
        <f aca="false">(($S310/$S190)^(1/10)-1)</f>
        <v>0.0550860507604731</v>
      </c>
      <c r="V190" s="10" t="e">
        <f aca="false">T190-U190</f>
        <v>#DIV/0!</v>
      </c>
      <c r="W190" s="10"/>
      <c r="X190" s="11"/>
      <c r="Y190" s="28"/>
      <c r="Z190" s="28"/>
    </row>
    <row r="191" customFormat="false" ht="14.65" hidden="false" customHeight="false" outlineLevel="0" collapsed="false">
      <c r="A191" s="1" t="n">
        <v>1886.03</v>
      </c>
      <c r="B191" s="2" t="n">
        <v>5.19</v>
      </c>
      <c r="C191" s="3" t="n">
        <v>0.235</v>
      </c>
      <c r="D191" s="2" t="n">
        <v>0.285</v>
      </c>
      <c r="E191" s="2" t="n">
        <v>7.897091074</v>
      </c>
      <c r="F191" s="3" t="n">
        <f aca="false">F190+1/12</f>
        <v>1886.20833333332</v>
      </c>
      <c r="G191" s="4" t="n">
        <f aca="false">G189*10/12+G201*2/12</f>
        <v>3.395</v>
      </c>
      <c r="H191" s="3" t="n">
        <f aca="false">B191*$E$1862/E191</f>
        <v>0</v>
      </c>
      <c r="I191" s="3" t="n">
        <f aca="false">C191*$E$1862/E191</f>
        <v>0</v>
      </c>
      <c r="J191" s="5" t="e">
        <f aca="false">J190*((H191+(I191/12))/H190)</f>
        <v>#DIV/0!</v>
      </c>
      <c r="K191" s="3" t="n">
        <f aca="false">D191*$E$1862/E191</f>
        <v>0</v>
      </c>
      <c r="L191" s="5" t="e">
        <f aca="false">K191*(J191/H191)</f>
        <v>#DIV/0!</v>
      </c>
      <c r="M191" s="26" t="e">
        <f aca="false">H191/AVERAGE(K71:K190)</f>
        <v>#DIV/0!</v>
      </c>
      <c r="N191" s="6"/>
      <c r="O191" s="7" t="e">
        <f aca="false">J191/AVERAGE(L71:L190)</f>
        <v>#DIV/0!</v>
      </c>
      <c r="P191" s="7"/>
      <c r="Q191" s="29" t="e">
        <f aca="false">1/M191-(G191/100-(((E191/E71)^(1/10))-1))</f>
        <v>#DIV/0!</v>
      </c>
      <c r="R191" s="4" t="n">
        <f aca="false">((G191/G192+G191/1200+((1+G192/1200)^(-119))*(1-G191/G192)))</f>
        <v>1.00177854601911</v>
      </c>
      <c r="S191" s="4" t="n">
        <f aca="false">S190*R190*E190/E191</f>
        <v>3.56485972803561</v>
      </c>
      <c r="T191" s="10" t="e">
        <f aca="false">(($J311/$J191)^(1/10)-1)</f>
        <v>#DIV/0!</v>
      </c>
      <c r="U191" s="10" t="n">
        <f aca="false">(($S311/$S191)^(1/10)-1)</f>
        <v>0.0540974122470317</v>
      </c>
      <c r="V191" s="10" t="e">
        <f aca="false">T191-U191</f>
        <v>#DIV/0!</v>
      </c>
      <c r="W191" s="10"/>
      <c r="X191" s="11"/>
      <c r="Y191" s="28"/>
      <c r="Z191" s="28"/>
    </row>
    <row r="192" customFormat="false" ht="14.65" hidden="false" customHeight="false" outlineLevel="0" collapsed="false">
      <c r="A192" s="1" t="n">
        <v>1886.04</v>
      </c>
      <c r="B192" s="2" t="n">
        <v>5.12</v>
      </c>
      <c r="C192" s="3" t="n">
        <v>0.2333</v>
      </c>
      <c r="D192" s="2" t="n">
        <v>0.29</v>
      </c>
      <c r="E192" s="2" t="n">
        <v>7.801941983</v>
      </c>
      <c r="F192" s="3" t="n">
        <f aca="false">F191+1/12</f>
        <v>1886.29166666665</v>
      </c>
      <c r="G192" s="4" t="n">
        <f aca="false">G189*9/12+G201*3/12</f>
        <v>3.4075</v>
      </c>
      <c r="H192" s="3" t="n">
        <f aca="false">B192*$E$1862/E192</f>
        <v>0</v>
      </c>
      <c r="I192" s="3" t="n">
        <f aca="false">C192*$E$1862/E192</f>
        <v>0</v>
      </c>
      <c r="J192" s="5" t="e">
        <f aca="false">J191*((H192+(I192/12))/H191)</f>
        <v>#DIV/0!</v>
      </c>
      <c r="K192" s="3" t="n">
        <f aca="false">D192*$E$1862/E192</f>
        <v>0</v>
      </c>
      <c r="L192" s="5" t="e">
        <f aca="false">K192*(J192/H192)</f>
        <v>#DIV/0!</v>
      </c>
      <c r="M192" s="26" t="e">
        <f aca="false">H192/AVERAGE(K72:K191)</f>
        <v>#DIV/0!</v>
      </c>
      <c r="N192" s="6"/>
      <c r="O192" s="7" t="e">
        <f aca="false">J192/AVERAGE(L72:L191)</f>
        <v>#DIV/0!</v>
      </c>
      <c r="P192" s="7"/>
      <c r="Q192" s="29" t="e">
        <f aca="false">1/M192-(G192/100-(((E192/E72)^(1/10))-1))</f>
        <v>#DIV/0!</v>
      </c>
      <c r="R192" s="4" t="n">
        <f aca="false">((G192/G193+G192/1200+((1+G193/1200)^(-119))*(1-G192/G193)))</f>
        <v>1.00178958076752</v>
      </c>
      <c r="S192" s="4" t="n">
        <f aca="false">S191*R191*E191/E192</f>
        <v>3.61475279697428</v>
      </c>
      <c r="T192" s="10" t="e">
        <f aca="false">(($J312/$J192)^(1/10)-1)</f>
        <v>#DIV/0!</v>
      </c>
      <c r="U192" s="10" t="n">
        <f aca="false">(($S312/$S192)^(1/10)-1)</f>
        <v>0.0546303681115437</v>
      </c>
      <c r="V192" s="10" t="e">
        <f aca="false">T192-U192</f>
        <v>#DIV/0!</v>
      </c>
      <c r="W192" s="10"/>
      <c r="X192" s="11"/>
      <c r="Y192" s="28"/>
      <c r="Z192" s="28"/>
    </row>
    <row r="193" customFormat="false" ht="14.65" hidden="false" customHeight="false" outlineLevel="0" collapsed="false">
      <c r="A193" s="1" t="n">
        <v>1886.05</v>
      </c>
      <c r="B193" s="2" t="n">
        <v>5.02</v>
      </c>
      <c r="C193" s="3" t="n">
        <v>0.2317</v>
      </c>
      <c r="D193" s="2" t="n">
        <v>0.295</v>
      </c>
      <c r="E193" s="2" t="n">
        <v>7.611651901</v>
      </c>
      <c r="F193" s="3" t="n">
        <f aca="false">F192+1/12</f>
        <v>1886.37499999999</v>
      </c>
      <c r="G193" s="4" t="n">
        <f aca="false">G189*8/12+G201*4/12</f>
        <v>3.42</v>
      </c>
      <c r="H193" s="3" t="n">
        <f aca="false">B193*$E$1862/E193</f>
        <v>0</v>
      </c>
      <c r="I193" s="3" t="n">
        <f aca="false">C193*$E$1862/E193</f>
        <v>0</v>
      </c>
      <c r="J193" s="5" t="e">
        <f aca="false">J192*((H193+(I193/12))/H192)</f>
        <v>#DIV/0!</v>
      </c>
      <c r="K193" s="3" t="n">
        <f aca="false">D193*$E$1862/E193</f>
        <v>0</v>
      </c>
      <c r="L193" s="5" t="e">
        <f aca="false">K193*(J193/H193)</f>
        <v>#DIV/0!</v>
      </c>
      <c r="M193" s="26" t="e">
        <f aca="false">H193/AVERAGE(K73:K192)</f>
        <v>#DIV/0!</v>
      </c>
      <c r="N193" s="6"/>
      <c r="O193" s="7" t="e">
        <f aca="false">J193/AVERAGE(L73:L192)</f>
        <v>#DIV/0!</v>
      </c>
      <c r="P193" s="7"/>
      <c r="Q193" s="29" t="e">
        <f aca="false">1/M193-(G193/100-(((E193/E73)^(1/10))-1))</f>
        <v>#DIV/0!</v>
      </c>
      <c r="R193" s="4" t="n">
        <f aca="false">((G193/G194+G193/1200+((1+G194/1200)^(-119))*(1-G193/G194)))</f>
        <v>1.00180061501306</v>
      </c>
      <c r="S193" s="4" t="n">
        <f aca="false">S192*R192*E192/E193</f>
        <v>3.71175165300299</v>
      </c>
      <c r="T193" s="10" t="e">
        <f aca="false">(($J313/$J193)^(1/10)-1)</f>
        <v>#DIV/0!</v>
      </c>
      <c r="U193" s="10" t="n">
        <f aca="false">(($S313/$S193)^(1/10)-1)</f>
        <v>0.0538583078066577</v>
      </c>
      <c r="V193" s="10" t="e">
        <f aca="false">T193-U193</f>
        <v>#DIV/0!</v>
      </c>
      <c r="W193" s="10"/>
      <c r="X193" s="11"/>
      <c r="Y193" s="28"/>
      <c r="Z193" s="28"/>
    </row>
    <row r="194" customFormat="false" ht="14.65" hidden="false" customHeight="false" outlineLevel="0" collapsed="false">
      <c r="A194" s="1" t="n">
        <v>1886.06</v>
      </c>
      <c r="B194" s="2" t="n">
        <v>5.25</v>
      </c>
      <c r="C194" s="3" t="n">
        <v>0.23</v>
      </c>
      <c r="D194" s="2" t="n">
        <v>0.3</v>
      </c>
      <c r="E194" s="2" t="n">
        <v>7.51650281</v>
      </c>
      <c r="F194" s="3" t="n">
        <f aca="false">F193+1/12</f>
        <v>1886.45833333332</v>
      </c>
      <c r="G194" s="4" t="n">
        <f aca="false">G189*7/12+G201*5/12</f>
        <v>3.4325</v>
      </c>
      <c r="H194" s="3" t="n">
        <f aca="false">B194*$E$1862/E194</f>
        <v>0</v>
      </c>
      <c r="I194" s="3" t="n">
        <f aca="false">C194*$E$1862/E194</f>
        <v>0</v>
      </c>
      <c r="J194" s="5" t="e">
        <f aca="false">J193*((H194+(I194/12))/H193)</f>
        <v>#DIV/0!</v>
      </c>
      <c r="K194" s="3" t="n">
        <f aca="false">D194*$E$1862/E194</f>
        <v>0</v>
      </c>
      <c r="L194" s="5" t="e">
        <f aca="false">K194*(J194/H194)</f>
        <v>#DIV/0!</v>
      </c>
      <c r="M194" s="26" t="e">
        <f aca="false">H194/AVERAGE(K74:K193)</f>
        <v>#DIV/0!</v>
      </c>
      <c r="N194" s="6"/>
      <c r="O194" s="7" t="e">
        <f aca="false">J194/AVERAGE(L74:L193)</f>
        <v>#DIV/0!</v>
      </c>
      <c r="P194" s="7"/>
      <c r="Q194" s="29" t="e">
        <f aca="false">1/M194-(G194/100-(((E194/E74)^(1/10))-1))</f>
        <v>#DIV/0!</v>
      </c>
      <c r="R194" s="4" t="n">
        <f aca="false">((G194/G195+G194/1200+((1+G195/1200)^(-119))*(1-G194/G195)))</f>
        <v>1.0018116487562</v>
      </c>
      <c r="S194" s="4" t="n">
        <f aca="false">S193*R193*E193/E194</f>
        <v>3.76550561178602</v>
      </c>
      <c r="T194" s="10" t="e">
        <f aca="false">(($J314/$J194)^(1/10)-1)</f>
        <v>#DIV/0!</v>
      </c>
      <c r="U194" s="10" t="n">
        <f aca="false">(($S314/$S194)^(1/10)-1)</f>
        <v>0.0543840638947237</v>
      </c>
      <c r="V194" s="10" t="e">
        <f aca="false">T194-U194</f>
        <v>#DIV/0!</v>
      </c>
      <c r="W194" s="10"/>
      <c r="X194" s="11"/>
      <c r="Y194" s="28"/>
      <c r="Z194" s="28"/>
    </row>
    <row r="195" customFormat="false" ht="14.65" hidden="false" customHeight="false" outlineLevel="0" collapsed="false">
      <c r="A195" s="1" t="n">
        <v>1886.07</v>
      </c>
      <c r="B195" s="2" t="n">
        <v>5.33</v>
      </c>
      <c r="C195" s="3" t="n">
        <v>0.2283</v>
      </c>
      <c r="D195" s="2" t="n">
        <v>0.305</v>
      </c>
      <c r="E195" s="2" t="n">
        <v>7.611651901</v>
      </c>
      <c r="F195" s="3" t="n">
        <f aca="false">F194+1/12</f>
        <v>1886.54166666665</v>
      </c>
      <c r="G195" s="4" t="n">
        <f aca="false">G189*6/12+G201*6/12</f>
        <v>3.445</v>
      </c>
      <c r="H195" s="3" t="n">
        <f aca="false">B195*$E$1862/E195</f>
        <v>0</v>
      </c>
      <c r="I195" s="3" t="n">
        <f aca="false">C195*$E$1862/E195</f>
        <v>0</v>
      </c>
      <c r="J195" s="5" t="e">
        <f aca="false">J194*((H195+(I195/12))/H194)</f>
        <v>#DIV/0!</v>
      </c>
      <c r="K195" s="3" t="n">
        <f aca="false">D195*$E$1862/E195</f>
        <v>0</v>
      </c>
      <c r="L195" s="5" t="e">
        <f aca="false">K195*(J195/H195)</f>
        <v>#DIV/0!</v>
      </c>
      <c r="M195" s="26" t="e">
        <f aca="false">H195/AVERAGE(K75:K194)</f>
        <v>#DIV/0!</v>
      </c>
      <c r="N195" s="6"/>
      <c r="O195" s="7" t="e">
        <f aca="false">J195/AVERAGE(L75:L194)</f>
        <v>#DIV/0!</v>
      </c>
      <c r="P195" s="7"/>
      <c r="Q195" s="29" t="e">
        <f aca="false">1/M195-(G195/100-(((E195/E75)^(1/10))-1))</f>
        <v>#DIV/0!</v>
      </c>
      <c r="R195" s="4" t="n">
        <f aca="false">((G195/G196+G195/1200+((1+G196/1200)^(-119))*(1-G195/G196)))</f>
        <v>1.00182268199741</v>
      </c>
      <c r="S195" s="4" t="n">
        <f aca="false">S194*R194*E194/E195</f>
        <v>3.72517158705766</v>
      </c>
      <c r="T195" s="10" t="e">
        <f aca="false">(($J315/$J195)^(1/10)-1)</f>
        <v>#DIV/0!</v>
      </c>
      <c r="U195" s="10" t="n">
        <f aca="false">(($S315/$S195)^(1/10)-1)</f>
        <v>0.0559758240394541</v>
      </c>
      <c r="V195" s="10" t="e">
        <f aca="false">T195-U195</f>
        <v>#DIV/0!</v>
      </c>
      <c r="W195" s="10"/>
      <c r="X195" s="11"/>
      <c r="Y195" s="28"/>
      <c r="Z195" s="28"/>
    </row>
    <row r="196" customFormat="false" ht="14.65" hidden="false" customHeight="false" outlineLevel="0" collapsed="false">
      <c r="A196" s="1" t="n">
        <v>1886.08</v>
      </c>
      <c r="B196" s="2" t="n">
        <v>5.37</v>
      </c>
      <c r="C196" s="3" t="n">
        <v>0.2267</v>
      </c>
      <c r="D196" s="2" t="n">
        <v>0.31</v>
      </c>
      <c r="E196" s="2" t="n">
        <v>7.706792893</v>
      </c>
      <c r="F196" s="3" t="n">
        <f aca="false">F195+1/12</f>
        <v>1886.62499999999</v>
      </c>
      <c r="G196" s="4" t="n">
        <f aca="false">G189*5/12+G201*7/12</f>
        <v>3.4575</v>
      </c>
      <c r="H196" s="3" t="n">
        <f aca="false">B196*$E$1862/E196</f>
        <v>0</v>
      </c>
      <c r="I196" s="3" t="n">
        <f aca="false">C196*$E$1862/E196</f>
        <v>0</v>
      </c>
      <c r="J196" s="5" t="e">
        <f aca="false">J195*((H196+(I196/12))/H195)</f>
        <v>#DIV/0!</v>
      </c>
      <c r="K196" s="3" t="n">
        <f aca="false">D196*$E$1862/E196</f>
        <v>0</v>
      </c>
      <c r="L196" s="5" t="e">
        <f aca="false">K196*(J196/H196)</f>
        <v>#DIV/0!</v>
      </c>
      <c r="M196" s="26" t="e">
        <f aca="false">H196/AVERAGE(K76:K195)</f>
        <v>#DIV/0!</v>
      </c>
      <c r="N196" s="6"/>
      <c r="O196" s="7" t="e">
        <f aca="false">J196/AVERAGE(L76:L195)</f>
        <v>#DIV/0!</v>
      </c>
      <c r="P196" s="7"/>
      <c r="Q196" s="29" t="e">
        <f aca="false">1/M196-(G196/100-(((E196/E76)^(1/10))-1))</f>
        <v>#DIV/0!</v>
      </c>
      <c r="R196" s="4" t="n">
        <f aca="false">((G196/G197+G196/1200+((1+G197/1200)^(-119))*(1-G196/G197)))</f>
        <v>1.00183371473716</v>
      </c>
      <c r="S196" s="4" t="n">
        <f aca="false">S195*R195*E195/E196</f>
        <v>3.68589002000179</v>
      </c>
      <c r="T196" s="10" t="e">
        <f aca="false">(($J316/$J196)^(1/10)-1)</f>
        <v>#DIV/0!</v>
      </c>
      <c r="U196" s="10" t="n">
        <f aca="false">(($S316/$S196)^(1/10)-1)</f>
        <v>0.057550837080464</v>
      </c>
      <c r="V196" s="10" t="e">
        <f aca="false">T196-U196</f>
        <v>#DIV/0!</v>
      </c>
      <c r="W196" s="10"/>
      <c r="X196" s="11"/>
      <c r="Y196" s="28"/>
      <c r="Z196" s="28"/>
    </row>
    <row r="197" customFormat="false" ht="14.65" hidden="false" customHeight="false" outlineLevel="0" collapsed="false">
      <c r="A197" s="1" t="n">
        <v>1886.09</v>
      </c>
      <c r="B197" s="2" t="n">
        <v>5.51</v>
      </c>
      <c r="C197" s="3" t="n">
        <v>0.225</v>
      </c>
      <c r="D197" s="2" t="n">
        <v>0.315</v>
      </c>
      <c r="E197" s="2" t="n">
        <v>7.706792893</v>
      </c>
      <c r="F197" s="3" t="n">
        <f aca="false">F196+1/12</f>
        <v>1886.70833333332</v>
      </c>
      <c r="G197" s="4" t="n">
        <f aca="false">G189*4/12+G201*8/12</f>
        <v>3.47</v>
      </c>
      <c r="H197" s="3" t="n">
        <f aca="false">B197*$E$1862/E197</f>
        <v>0</v>
      </c>
      <c r="I197" s="3" t="n">
        <f aca="false">C197*$E$1862/E197</f>
        <v>0</v>
      </c>
      <c r="J197" s="5" t="e">
        <f aca="false">J196*((H197+(I197/12))/H196)</f>
        <v>#DIV/0!</v>
      </c>
      <c r="K197" s="3" t="n">
        <f aca="false">D197*$E$1862/E197</f>
        <v>0</v>
      </c>
      <c r="L197" s="5" t="e">
        <f aca="false">K197*(J197/H197)</f>
        <v>#DIV/0!</v>
      </c>
      <c r="M197" s="26" t="e">
        <f aca="false">H197/AVERAGE(K77:K196)</f>
        <v>#DIV/0!</v>
      </c>
      <c r="N197" s="6"/>
      <c r="O197" s="7" t="e">
        <f aca="false">J197/AVERAGE(L77:L196)</f>
        <v>#DIV/0!</v>
      </c>
      <c r="P197" s="7"/>
      <c r="Q197" s="29" t="e">
        <f aca="false">1/M197-(G197/100-(((E197/E77)^(1/10))-1))</f>
        <v>#DIV/0!</v>
      </c>
      <c r="R197" s="4" t="n">
        <f aca="false">((G197/G198+G197/1200+((1+G198/1200)^(-119))*(1-G197/G198)))</f>
        <v>1.00184474697592</v>
      </c>
      <c r="S197" s="4" t="n">
        <f aca="false">S196*R196*E196/E197</f>
        <v>3.69264889085102</v>
      </c>
      <c r="T197" s="10" t="e">
        <f aca="false">(($J317/$J197)^(1/10)-1)</f>
        <v>#DIV/0!</v>
      </c>
      <c r="U197" s="10" t="n">
        <f aca="false">(($S317/$S197)^(1/10)-1)</f>
        <v>0.0578108634280841</v>
      </c>
      <c r="V197" s="10" t="e">
        <f aca="false">T197-U197</f>
        <v>#DIV/0!</v>
      </c>
      <c r="W197" s="10"/>
      <c r="X197" s="11"/>
      <c r="Y197" s="28"/>
      <c r="Z197" s="28"/>
    </row>
    <row r="198" customFormat="false" ht="14.65" hidden="false" customHeight="false" outlineLevel="0" collapsed="false">
      <c r="A198" s="1" t="n">
        <v>1886.1</v>
      </c>
      <c r="B198" s="2" t="n">
        <v>5.65</v>
      </c>
      <c r="C198" s="3" t="n">
        <v>0.2233</v>
      </c>
      <c r="D198" s="2" t="n">
        <v>0.32</v>
      </c>
      <c r="E198" s="2" t="n">
        <v>7.706792893</v>
      </c>
      <c r="F198" s="3" t="n">
        <f aca="false">F197+1/12</f>
        <v>1886.79166666665</v>
      </c>
      <c r="G198" s="4" t="n">
        <f aca="false">G189*3/12+G201*9/12</f>
        <v>3.4825</v>
      </c>
      <c r="H198" s="3" t="n">
        <f aca="false">B198*$E$1862/E198</f>
        <v>0</v>
      </c>
      <c r="I198" s="3" t="n">
        <f aca="false">C198*$E$1862/E198</f>
        <v>0</v>
      </c>
      <c r="J198" s="5" t="e">
        <f aca="false">J197*((H198+(I198/12))/H197)</f>
        <v>#DIV/0!</v>
      </c>
      <c r="K198" s="3" t="n">
        <f aca="false">D198*$E$1862/E198</f>
        <v>0</v>
      </c>
      <c r="L198" s="5" t="e">
        <f aca="false">K198*(J198/H198)</f>
        <v>#DIV/0!</v>
      </c>
      <c r="M198" s="26" t="e">
        <f aca="false">H198/AVERAGE(K78:K197)</f>
        <v>#DIV/0!</v>
      </c>
      <c r="N198" s="6"/>
      <c r="O198" s="7" t="e">
        <f aca="false">J198/AVERAGE(L78:L197)</f>
        <v>#DIV/0!</v>
      </c>
      <c r="P198" s="7"/>
      <c r="Q198" s="29" t="e">
        <f aca="false">1/M198-(G198/100-(((E198/E78)^(1/10))-1))</f>
        <v>#DIV/0!</v>
      </c>
      <c r="R198" s="4" t="n">
        <f aca="false">((G198/G199+G198/1200+((1+G199/1200)^(-119))*(1-G198/G199)))</f>
        <v>1.00185577871415</v>
      </c>
      <c r="S198" s="4" t="n">
        <f aca="false">S197*R197*E197/E198</f>
        <v>3.69946089372553</v>
      </c>
      <c r="T198" s="10" t="e">
        <f aca="false">(($J318/$J198)^(1/10)-1)</f>
        <v>#DIV/0!</v>
      </c>
      <c r="U198" s="10" t="n">
        <f aca="false">(($S318/$S198)^(1/10)-1)</f>
        <v>0.0549145229828694</v>
      </c>
      <c r="V198" s="10" t="e">
        <f aca="false">T198-U198</f>
        <v>#DIV/0!</v>
      </c>
      <c r="W198" s="10"/>
      <c r="X198" s="11"/>
      <c r="Y198" s="28"/>
      <c r="Z198" s="28"/>
    </row>
    <row r="199" customFormat="false" ht="14.65" hidden="false" customHeight="false" outlineLevel="0" collapsed="false">
      <c r="A199" s="1" t="n">
        <v>1886.11</v>
      </c>
      <c r="B199" s="2" t="n">
        <v>5.79</v>
      </c>
      <c r="C199" s="3" t="n">
        <v>0.2217</v>
      </c>
      <c r="D199" s="2" t="n">
        <v>0.325</v>
      </c>
      <c r="E199" s="2" t="n">
        <v>7.706792893</v>
      </c>
      <c r="F199" s="3" t="n">
        <f aca="false">F198+1/12</f>
        <v>1886.87499999999</v>
      </c>
      <c r="G199" s="4" t="n">
        <f aca="false">G189*2/12+G201*10/12</f>
        <v>3.495</v>
      </c>
      <c r="H199" s="3" t="n">
        <f aca="false">B199*$E$1862/E199</f>
        <v>0</v>
      </c>
      <c r="I199" s="3" t="n">
        <f aca="false">C199*$E$1862/E199</f>
        <v>0</v>
      </c>
      <c r="J199" s="5" t="e">
        <f aca="false">J198*((H199+(I199/12))/H198)</f>
        <v>#DIV/0!</v>
      </c>
      <c r="K199" s="3" t="n">
        <f aca="false">D199*$E$1862/E199</f>
        <v>0</v>
      </c>
      <c r="L199" s="5" t="e">
        <f aca="false">K199*(J199/H199)</f>
        <v>#DIV/0!</v>
      </c>
      <c r="M199" s="26" t="e">
        <f aca="false">H199/AVERAGE(K79:K198)</f>
        <v>#DIV/0!</v>
      </c>
      <c r="N199" s="6"/>
      <c r="O199" s="7" t="e">
        <f aca="false">J199/AVERAGE(L79:L198)</f>
        <v>#DIV/0!</v>
      </c>
      <c r="P199" s="7"/>
      <c r="Q199" s="29" t="e">
        <f aca="false">1/M199-(G199/100-(((E199/E79)^(1/10))-1))</f>
        <v>#DIV/0!</v>
      </c>
      <c r="R199" s="4" t="n">
        <f aca="false">((G199/G200+G199/1200+((1+G200/1200)^(-119))*(1-G199/G200)))</f>
        <v>1.00186680995232</v>
      </c>
      <c r="S199" s="4" t="n">
        <f aca="false">S198*R198*E198/E199</f>
        <v>3.70632627450593</v>
      </c>
      <c r="T199" s="10" t="e">
        <f aca="false">(($J319/$J199)^(1/10)-1)</f>
        <v>#DIV/0!</v>
      </c>
      <c r="U199" s="10" t="n">
        <f aca="false">(($S319/$S199)^(1/10)-1)</f>
        <v>0.0521146621252508</v>
      </c>
      <c r="V199" s="10" t="e">
        <f aca="false">T199-U199</f>
        <v>#DIV/0!</v>
      </c>
      <c r="W199" s="10"/>
      <c r="X199" s="11"/>
      <c r="Y199" s="28"/>
      <c r="Z199" s="28"/>
    </row>
    <row r="200" customFormat="false" ht="14.65" hidden="false" customHeight="false" outlineLevel="0" collapsed="false">
      <c r="A200" s="1" t="n">
        <v>1886.12</v>
      </c>
      <c r="B200" s="2" t="n">
        <v>5.64</v>
      </c>
      <c r="C200" s="3" t="n">
        <v>0.22</v>
      </c>
      <c r="D200" s="2" t="n">
        <v>0.33</v>
      </c>
      <c r="E200" s="2" t="n">
        <v>7.801941983</v>
      </c>
      <c r="F200" s="3" t="n">
        <f aca="false">F199+1/12</f>
        <v>1886.95833333332</v>
      </c>
      <c r="G200" s="4" t="n">
        <f aca="false">G189*1/12+G201*11/12</f>
        <v>3.5075</v>
      </c>
      <c r="H200" s="3" t="n">
        <f aca="false">B200*$E$1862/E200</f>
        <v>0</v>
      </c>
      <c r="I200" s="3" t="n">
        <f aca="false">C200*$E$1862/E200</f>
        <v>0</v>
      </c>
      <c r="J200" s="5" t="e">
        <f aca="false">J199*((H200+(I200/12))/H199)</f>
        <v>#DIV/0!</v>
      </c>
      <c r="K200" s="3" t="n">
        <f aca="false">D200*$E$1862/E200</f>
        <v>0</v>
      </c>
      <c r="L200" s="5" t="e">
        <f aca="false">K200*(J200/H200)</f>
        <v>#DIV/0!</v>
      </c>
      <c r="M200" s="26" t="e">
        <f aca="false">H200/AVERAGE(K80:K199)</f>
        <v>#DIV/0!</v>
      </c>
      <c r="N200" s="6"/>
      <c r="O200" s="7" t="e">
        <f aca="false">J200/AVERAGE(L80:L199)</f>
        <v>#DIV/0!</v>
      </c>
      <c r="P200" s="7"/>
      <c r="Q200" s="29" t="e">
        <f aca="false">1/M200-(G200/100-(((E200/E80)^(1/10))-1))</f>
        <v>#DIV/0!</v>
      </c>
      <c r="R200" s="4" t="n">
        <f aca="false">((G200/G201+G200/1200+((1+G201/1200)^(-119))*(1-G200/G201)))</f>
        <v>1.0018778406909</v>
      </c>
      <c r="S200" s="4" t="n">
        <f aca="false">S199*R199*E199/E200</f>
        <v>3.66796015736891</v>
      </c>
      <c r="T200" s="10" t="e">
        <f aca="false">(($J320/$J200)^(1/10)-1)</f>
        <v>#DIV/0!</v>
      </c>
      <c r="U200" s="10" t="n">
        <f aca="false">(($S320/$S200)^(1/10)-1)</f>
        <v>0.0536579564751007</v>
      </c>
      <c r="V200" s="10" t="e">
        <f aca="false">T200-U200</f>
        <v>#DIV/0!</v>
      </c>
      <c r="W200" s="10"/>
      <c r="X200" s="11"/>
      <c r="Y200" s="28"/>
      <c r="Z200" s="28"/>
    </row>
    <row r="201" customFormat="false" ht="14.65" hidden="false" customHeight="false" outlineLevel="0" collapsed="false">
      <c r="A201" s="1" t="n">
        <v>1887.01</v>
      </c>
      <c r="B201" s="2" t="n">
        <v>5.58</v>
      </c>
      <c r="C201" s="3" t="n">
        <v>0.2225</v>
      </c>
      <c r="D201" s="2" t="n">
        <v>0.3325</v>
      </c>
      <c r="E201" s="2" t="n">
        <v>7.992232066</v>
      </c>
      <c r="F201" s="3" t="n">
        <f aca="false">F200+1/12</f>
        <v>1887.04166666665</v>
      </c>
      <c r="G201" s="4" t="n">
        <v>3.52</v>
      </c>
      <c r="H201" s="3" t="n">
        <f aca="false">B201*$E$1862/E201</f>
        <v>0</v>
      </c>
      <c r="I201" s="3" t="n">
        <f aca="false">C201*$E$1862/E201</f>
        <v>0</v>
      </c>
      <c r="J201" s="5" t="e">
        <f aca="false">J200*((H201+(I201/12))/H200)</f>
        <v>#DIV/0!</v>
      </c>
      <c r="K201" s="3" t="n">
        <f aca="false">D201*$E$1862/E201</f>
        <v>0</v>
      </c>
      <c r="L201" s="5" t="e">
        <f aca="false">K201*(J201/H201)</f>
        <v>#DIV/0!</v>
      </c>
      <c r="M201" s="26" t="e">
        <f aca="false">H201/AVERAGE(K81:K200)</f>
        <v>#DIV/0!</v>
      </c>
      <c r="N201" s="6"/>
      <c r="O201" s="7" t="e">
        <f aca="false">J201/AVERAGE(L81:L200)</f>
        <v>#DIV/0!</v>
      </c>
      <c r="P201" s="7"/>
      <c r="Q201" s="29" t="e">
        <f aca="false">1/M201-(G201/100-(((E201/E81)^(1/10))-1))</f>
        <v>#DIV/0!</v>
      </c>
      <c r="R201" s="4" t="n">
        <f aca="false">((G201/G202+G201/1200+((1+G202/1200)^(-119))*(1-G201/G202)))</f>
        <v>1.00188887093036</v>
      </c>
      <c r="S201" s="4" t="n">
        <f aca="false">S200*R200*E200/E201</f>
        <v>3.58735215303833</v>
      </c>
      <c r="T201" s="10" t="e">
        <f aca="false">(($J321/$J201)^(1/10)-1)</f>
        <v>#DIV/0!</v>
      </c>
      <c r="U201" s="10" t="n">
        <f aca="false">(($S321/$S201)^(1/10)-1)</f>
        <v>0.0595165303409484</v>
      </c>
      <c r="V201" s="10" t="e">
        <f aca="false">T201-U201</f>
        <v>#DIV/0!</v>
      </c>
      <c r="W201" s="10"/>
      <c r="X201" s="11"/>
      <c r="Y201" s="28"/>
      <c r="Z201" s="28"/>
    </row>
    <row r="202" customFormat="false" ht="14.65" hidden="false" customHeight="false" outlineLevel="0" collapsed="false">
      <c r="A202" s="1" t="n">
        <v>1887.02</v>
      </c>
      <c r="B202" s="2" t="n">
        <v>5.54</v>
      </c>
      <c r="C202" s="3" t="n">
        <v>0.225</v>
      </c>
      <c r="D202" s="2" t="n">
        <v>0.335</v>
      </c>
      <c r="E202" s="2" t="n">
        <v>8.087381157</v>
      </c>
      <c r="F202" s="3" t="n">
        <f aca="false">F201+1/12</f>
        <v>1887.12499999999</v>
      </c>
      <c r="G202" s="4" t="n">
        <f aca="false">G201*11/12+G213*1/12</f>
        <v>3.5325</v>
      </c>
      <c r="H202" s="3" t="n">
        <f aca="false">B202*$E$1862/E202</f>
        <v>0</v>
      </c>
      <c r="I202" s="3" t="n">
        <f aca="false">C202*$E$1862/E202</f>
        <v>0</v>
      </c>
      <c r="J202" s="5" t="e">
        <f aca="false">J201*((H202+(I202/12))/H201)</f>
        <v>#DIV/0!</v>
      </c>
      <c r="K202" s="3" t="n">
        <f aca="false">D202*$E$1862/E202</f>
        <v>0</v>
      </c>
      <c r="L202" s="5" t="e">
        <f aca="false">K202*(J202/H202)</f>
        <v>#DIV/0!</v>
      </c>
      <c r="M202" s="26" t="e">
        <f aca="false">H202/AVERAGE(K82:K201)</f>
        <v>#DIV/0!</v>
      </c>
      <c r="N202" s="6"/>
      <c r="O202" s="7" t="e">
        <f aca="false">J202/AVERAGE(L82:L201)</f>
        <v>#DIV/0!</v>
      </c>
      <c r="P202" s="7"/>
      <c r="Q202" s="29" t="e">
        <f aca="false">1/M202-(G202/100-(((E202/E82)^(1/10))-1))</f>
        <v>#DIV/0!</v>
      </c>
      <c r="R202" s="4" t="n">
        <f aca="false">((G202/G203+G202/1200+((1+G203/1200)^(-119))*(1-G202/G203)))</f>
        <v>1.00189990067115</v>
      </c>
      <c r="S202" s="4" t="n">
        <f aca="false">S201*R201*E201/E202</f>
        <v>3.55184281260231</v>
      </c>
      <c r="T202" s="10" t="e">
        <f aca="false">(($J322/$J202)^(1/10)-1)</f>
        <v>#DIV/0!</v>
      </c>
      <c r="U202" s="10" t="n">
        <f aca="false">(($S322/$S202)^(1/10)-1)</f>
        <v>0.0609082150402065</v>
      </c>
      <c r="V202" s="10" t="e">
        <f aca="false">T202-U202</f>
        <v>#DIV/0!</v>
      </c>
      <c r="W202" s="10"/>
      <c r="X202" s="11"/>
      <c r="Y202" s="28"/>
      <c r="Z202" s="28"/>
    </row>
    <row r="203" customFormat="false" ht="14.65" hidden="false" customHeight="false" outlineLevel="0" collapsed="false">
      <c r="A203" s="1" t="n">
        <v>1887.03</v>
      </c>
      <c r="B203" s="2" t="n">
        <v>5.67</v>
      </c>
      <c r="C203" s="3" t="n">
        <v>0.2275</v>
      </c>
      <c r="D203" s="2" t="n">
        <v>0.3375</v>
      </c>
      <c r="E203" s="2" t="n">
        <v>8.087381157</v>
      </c>
      <c r="F203" s="3" t="n">
        <f aca="false">F202+1/12</f>
        <v>1887.20833333332</v>
      </c>
      <c r="G203" s="4" t="n">
        <f aca="false">G201*10/12+G213*2/12</f>
        <v>3.545</v>
      </c>
      <c r="H203" s="3" t="n">
        <f aca="false">B203*$E$1862/E203</f>
        <v>0</v>
      </c>
      <c r="I203" s="3" t="n">
        <f aca="false">C203*$E$1862/E203</f>
        <v>0</v>
      </c>
      <c r="J203" s="5" t="e">
        <f aca="false">J202*((H203+(I203/12))/H202)</f>
        <v>#DIV/0!</v>
      </c>
      <c r="K203" s="3" t="n">
        <f aca="false">D203*$E$1862/E203</f>
        <v>0</v>
      </c>
      <c r="L203" s="5" t="e">
        <f aca="false">K203*(J203/H203)</f>
        <v>#DIV/0!</v>
      </c>
      <c r="M203" s="26" t="e">
        <f aca="false">H203/AVERAGE(K83:K202)</f>
        <v>#DIV/0!</v>
      </c>
      <c r="N203" s="6"/>
      <c r="O203" s="7" t="e">
        <f aca="false">J203/AVERAGE(L83:L202)</f>
        <v>#DIV/0!</v>
      </c>
      <c r="P203" s="7"/>
      <c r="Q203" s="29" t="e">
        <f aca="false">1/M203-(G203/100-(((E203/E83)^(1/10))-1))</f>
        <v>#DIV/0!</v>
      </c>
      <c r="R203" s="4" t="n">
        <f aca="false">((G203/G204+G203/1200+((1+G204/1200)^(-119))*(1-G203/G204)))</f>
        <v>1.00191092991375</v>
      </c>
      <c r="S203" s="4" t="n">
        <f aca="false">S202*R202*E202/E203</f>
        <v>3.5585909611458</v>
      </c>
      <c r="T203" s="10" t="e">
        <f aca="false">(($J323/$J203)^(1/10)-1)</f>
        <v>#DIV/0!</v>
      </c>
      <c r="U203" s="10" t="n">
        <f aca="false">(($S323/$S203)^(1/10)-1)</f>
        <v>0.0610437212472013</v>
      </c>
      <c r="V203" s="10" t="e">
        <f aca="false">T203-U203</f>
        <v>#DIV/0!</v>
      </c>
      <c r="W203" s="10"/>
      <c r="X203" s="11"/>
      <c r="Y203" s="28"/>
      <c r="Z203" s="28"/>
    </row>
    <row r="204" customFormat="false" ht="14.65" hidden="false" customHeight="false" outlineLevel="0" collapsed="false">
      <c r="A204" s="1" t="n">
        <v>1887.04</v>
      </c>
      <c r="B204" s="2" t="n">
        <v>5.8</v>
      </c>
      <c r="C204" s="3" t="n">
        <v>0.23</v>
      </c>
      <c r="D204" s="2" t="n">
        <v>0.34</v>
      </c>
      <c r="E204" s="2" t="n">
        <v>8.087381157</v>
      </c>
      <c r="F204" s="3" t="n">
        <f aca="false">F203+1/12</f>
        <v>1887.29166666665</v>
      </c>
      <c r="G204" s="4" t="n">
        <f aca="false">G201*9/12+G213*3/12</f>
        <v>3.5575</v>
      </c>
      <c r="H204" s="3" t="n">
        <f aca="false">B204*$E$1862/E204</f>
        <v>0</v>
      </c>
      <c r="I204" s="3" t="n">
        <f aca="false">C204*$E$1862/E204</f>
        <v>0</v>
      </c>
      <c r="J204" s="5" t="e">
        <f aca="false">J203*((H204+(I204/12))/H203)</f>
        <v>#DIV/0!</v>
      </c>
      <c r="K204" s="3" t="n">
        <f aca="false">D204*$E$1862/E204</f>
        <v>0</v>
      </c>
      <c r="L204" s="5" t="e">
        <f aca="false">K204*(J204/H204)</f>
        <v>#DIV/0!</v>
      </c>
      <c r="M204" s="26" t="e">
        <f aca="false">H204/AVERAGE(K84:K203)</f>
        <v>#DIV/0!</v>
      </c>
      <c r="N204" s="6"/>
      <c r="O204" s="7" t="e">
        <f aca="false">J204/AVERAGE(L84:L203)</f>
        <v>#DIV/0!</v>
      </c>
      <c r="P204" s="7"/>
      <c r="Q204" s="29" t="e">
        <f aca="false">1/M204-(G204/100-(((E204/E84)^(1/10))-1))</f>
        <v>#DIV/0!</v>
      </c>
      <c r="R204" s="4" t="n">
        <f aca="false">((G204/G205+G204/1200+((1+G205/1200)^(-119))*(1-G204/G205)))</f>
        <v>1.00192195865862</v>
      </c>
      <c r="S204" s="4" t="n">
        <f aca="false">S203*R203*E203/E204</f>
        <v>3.56539117906426</v>
      </c>
      <c r="T204" s="10" t="e">
        <f aca="false">(($J324/$J204)^(1/10)-1)</f>
        <v>#DIV/0!</v>
      </c>
      <c r="U204" s="10" t="n">
        <f aca="false">(($S324/$S204)^(1/10)-1)</f>
        <v>0.0627510831901319</v>
      </c>
      <c r="V204" s="10" t="e">
        <f aca="false">T204-U204</f>
        <v>#DIV/0!</v>
      </c>
      <c r="W204" s="10"/>
      <c r="X204" s="11"/>
      <c r="Y204" s="28"/>
      <c r="Z204" s="28"/>
    </row>
    <row r="205" customFormat="false" ht="14.65" hidden="false" customHeight="false" outlineLevel="0" collapsed="false">
      <c r="A205" s="1" t="n">
        <v>1887.05</v>
      </c>
      <c r="B205" s="2" t="n">
        <v>5.9</v>
      </c>
      <c r="C205" s="3" t="n">
        <v>0.2325</v>
      </c>
      <c r="D205" s="2" t="n">
        <v>0.3425</v>
      </c>
      <c r="E205" s="2" t="n">
        <v>8.087381157</v>
      </c>
      <c r="F205" s="3" t="n">
        <f aca="false">F204+1/12</f>
        <v>1887.37499999999</v>
      </c>
      <c r="G205" s="4" t="n">
        <f aca="false">G201*8/12+G213*4/12</f>
        <v>3.57</v>
      </c>
      <c r="H205" s="3" t="n">
        <f aca="false">B205*$E$1862/E205</f>
        <v>0</v>
      </c>
      <c r="I205" s="3" t="n">
        <f aca="false">C205*$E$1862/E205</f>
        <v>0</v>
      </c>
      <c r="J205" s="5" t="e">
        <f aca="false">J204*((H205+(I205/12))/H204)</f>
        <v>#DIV/0!</v>
      </c>
      <c r="K205" s="3" t="n">
        <f aca="false">D205*$E$1862/E205</f>
        <v>0</v>
      </c>
      <c r="L205" s="5" t="e">
        <f aca="false">K205*(J205/H205)</f>
        <v>#DIV/0!</v>
      </c>
      <c r="M205" s="26" t="e">
        <f aca="false">H205/AVERAGE(K85:K204)</f>
        <v>#DIV/0!</v>
      </c>
      <c r="N205" s="6"/>
      <c r="O205" s="7" t="e">
        <f aca="false">J205/AVERAGE(L85:L204)</f>
        <v>#DIV/0!</v>
      </c>
      <c r="P205" s="7"/>
      <c r="Q205" s="29" t="e">
        <f aca="false">1/M205-(G205/100-(((E205/E85)^(1/10))-1))</f>
        <v>#DIV/0!</v>
      </c>
      <c r="R205" s="4" t="n">
        <f aca="false">((G205/G206+G205/1200+((1+G206/1200)^(-119))*(1-G205/G206)))</f>
        <v>1.00193298690623</v>
      </c>
      <c r="S205" s="4" t="n">
        <f aca="false">S204*R204*E204/E205</f>
        <v>3.57224371351224</v>
      </c>
      <c r="T205" s="10" t="e">
        <f aca="false">(($J325/$J205)^(1/10)-1)</f>
        <v>#DIV/0!</v>
      </c>
      <c r="U205" s="10" t="n">
        <f aca="false">(($S325/$S205)^(1/10)-1)</f>
        <v>0.0644832396406381</v>
      </c>
      <c r="V205" s="10" t="e">
        <f aca="false">T205-U205</f>
        <v>#DIV/0!</v>
      </c>
      <c r="W205" s="10"/>
      <c r="X205" s="11"/>
      <c r="Y205" s="28"/>
      <c r="Z205" s="28"/>
    </row>
    <row r="206" customFormat="false" ht="14.65" hidden="false" customHeight="false" outlineLevel="0" collapsed="false">
      <c r="A206" s="1" t="n">
        <v>1887.06</v>
      </c>
      <c r="B206" s="2" t="n">
        <v>5.73</v>
      </c>
      <c r="C206" s="3" t="n">
        <v>0.235</v>
      </c>
      <c r="D206" s="2" t="n">
        <v>0.345</v>
      </c>
      <c r="E206" s="2" t="n">
        <v>7.992232066</v>
      </c>
      <c r="F206" s="3" t="n">
        <f aca="false">F205+1/12</f>
        <v>1887.45833333332</v>
      </c>
      <c r="G206" s="4" t="n">
        <f aca="false">G201*7/12+G213*5/12</f>
        <v>3.5825</v>
      </c>
      <c r="H206" s="3" t="n">
        <f aca="false">B206*$E$1862/E206</f>
        <v>0</v>
      </c>
      <c r="I206" s="3" t="n">
        <f aca="false">C206*$E$1862/E206</f>
        <v>0</v>
      </c>
      <c r="J206" s="5" t="e">
        <f aca="false">J205*((H206+(I206/12))/H205)</f>
        <v>#DIV/0!</v>
      </c>
      <c r="K206" s="3" t="n">
        <f aca="false">D206*$E$1862/E206</f>
        <v>0</v>
      </c>
      <c r="L206" s="5" t="e">
        <f aca="false">K206*(J206/H206)</f>
        <v>#DIV/0!</v>
      </c>
      <c r="M206" s="26" t="e">
        <f aca="false">H206/AVERAGE(K86:K205)</f>
        <v>#DIV/0!</v>
      </c>
      <c r="N206" s="6"/>
      <c r="O206" s="7" t="e">
        <f aca="false">J206/AVERAGE(L86:L205)</f>
        <v>#DIV/0!</v>
      </c>
      <c r="P206" s="7"/>
      <c r="Q206" s="29" t="e">
        <f aca="false">1/M206-(G206/100-(((E206/E86)^(1/10))-1))</f>
        <v>#DIV/0!</v>
      </c>
      <c r="R206" s="4" t="n">
        <f aca="false">((G206/G207+G206/1200+((1+G207/1200)^(-119))*(1-G206/G207)))</f>
        <v>1.00194401465703</v>
      </c>
      <c r="S206" s="4" t="n">
        <f aca="false">S205*R205*E205/E206</f>
        <v>3.62175928277389</v>
      </c>
      <c r="T206" s="10" t="e">
        <f aca="false">(($J326/$J206)^(1/10)-1)</f>
        <v>#DIV/0!</v>
      </c>
      <c r="U206" s="10" t="n">
        <f aca="false">(($S326/$S206)^(1/10)-1)</f>
        <v>0.0633553891760563</v>
      </c>
      <c r="V206" s="10" t="e">
        <f aca="false">T206-U206</f>
        <v>#DIV/0!</v>
      </c>
      <c r="W206" s="10"/>
      <c r="X206" s="11"/>
      <c r="Y206" s="28"/>
      <c r="Z206" s="28"/>
    </row>
    <row r="207" customFormat="false" ht="14.65" hidden="false" customHeight="false" outlineLevel="0" collapsed="false">
      <c r="A207" s="1" t="n">
        <v>1887.07</v>
      </c>
      <c r="B207" s="2" t="n">
        <v>5.59</v>
      </c>
      <c r="C207" s="3" t="n">
        <v>0.2375</v>
      </c>
      <c r="D207" s="2" t="n">
        <v>0.3475</v>
      </c>
      <c r="E207" s="2" t="n">
        <v>7.897091074</v>
      </c>
      <c r="F207" s="3" t="n">
        <f aca="false">F206+1/12</f>
        <v>1887.54166666665</v>
      </c>
      <c r="G207" s="4" t="n">
        <f aca="false">G201*6/12+G213*6/12</f>
        <v>3.595</v>
      </c>
      <c r="H207" s="3" t="n">
        <f aca="false">B207*$E$1862/E207</f>
        <v>0</v>
      </c>
      <c r="I207" s="3" t="n">
        <f aca="false">C207*$E$1862/E207</f>
        <v>0</v>
      </c>
      <c r="J207" s="5" t="e">
        <f aca="false">J206*((H207+(I207/12))/H206)</f>
        <v>#DIV/0!</v>
      </c>
      <c r="K207" s="3" t="n">
        <f aca="false">D207*$E$1862/E207</f>
        <v>0</v>
      </c>
      <c r="L207" s="5" t="e">
        <f aca="false">K207*(J207/H207)</f>
        <v>#DIV/0!</v>
      </c>
      <c r="M207" s="26" t="e">
        <f aca="false">H207/AVERAGE(K87:K206)</f>
        <v>#DIV/0!</v>
      </c>
      <c r="N207" s="6"/>
      <c r="O207" s="7" t="e">
        <f aca="false">J207/AVERAGE(L87:L206)</f>
        <v>#DIV/0!</v>
      </c>
      <c r="P207" s="7"/>
      <c r="Q207" s="29" t="e">
        <f aca="false">1/M207-(G207/100-(((E207/E87)^(1/10))-1))</f>
        <v>#DIV/0!</v>
      </c>
      <c r="R207" s="4" t="n">
        <f aca="false">((G207/G208+G207/1200+((1+G208/1200)^(-119))*(1-G207/G208)))</f>
        <v>1.00195504191149</v>
      </c>
      <c r="S207" s="4" t="n">
        <f aca="false">S206*R206*E206/E207</f>
        <v>3.67251836610294</v>
      </c>
      <c r="T207" s="10" t="e">
        <f aca="false">(($J327/$J207)^(1/10)-1)</f>
        <v>#DIV/0!</v>
      </c>
      <c r="U207" s="10" t="n">
        <f aca="false">(($S327/$S207)^(1/10)-1)</f>
        <v>0.0622122568320813</v>
      </c>
      <c r="V207" s="10" t="e">
        <f aca="false">T207-U207</f>
        <v>#DIV/0!</v>
      </c>
      <c r="W207" s="10"/>
      <c r="X207" s="11"/>
      <c r="Y207" s="28"/>
      <c r="Z207" s="28"/>
    </row>
    <row r="208" customFormat="false" ht="14.65" hidden="false" customHeight="false" outlineLevel="0" collapsed="false">
      <c r="A208" s="1" t="n">
        <v>1887.08</v>
      </c>
      <c r="B208" s="2" t="n">
        <v>5.45</v>
      </c>
      <c r="C208" s="3" t="n">
        <v>0.24</v>
      </c>
      <c r="D208" s="2" t="n">
        <v>0.35</v>
      </c>
      <c r="E208" s="2" t="n">
        <v>7.992232066</v>
      </c>
      <c r="F208" s="3" t="n">
        <f aca="false">F207+1/12</f>
        <v>1887.62499999999</v>
      </c>
      <c r="G208" s="4" t="n">
        <f aca="false">G201*5/12+G213*7/12</f>
        <v>3.6075</v>
      </c>
      <c r="H208" s="3" t="n">
        <f aca="false">B208*$E$1862/E208</f>
        <v>0</v>
      </c>
      <c r="I208" s="3" t="n">
        <f aca="false">C208*$E$1862/E208</f>
        <v>0</v>
      </c>
      <c r="J208" s="5" t="e">
        <f aca="false">J207*((H208+(I208/12))/H207)</f>
        <v>#DIV/0!</v>
      </c>
      <c r="K208" s="3" t="n">
        <f aca="false">D208*$E$1862/E208</f>
        <v>0</v>
      </c>
      <c r="L208" s="5" t="e">
        <f aca="false">K208*(J208/H208)</f>
        <v>#DIV/0!</v>
      </c>
      <c r="M208" s="26" t="e">
        <f aca="false">H208/AVERAGE(K88:K207)</f>
        <v>#DIV/0!</v>
      </c>
      <c r="N208" s="6"/>
      <c r="O208" s="7" t="e">
        <f aca="false">J208/AVERAGE(L88:L207)</f>
        <v>#DIV/0!</v>
      </c>
      <c r="P208" s="7"/>
      <c r="Q208" s="29" t="e">
        <f aca="false">1/M208-(G208/100-(((E208/E88)^(1/10))-1))</f>
        <v>#DIV/0!</v>
      </c>
      <c r="R208" s="4" t="n">
        <f aca="false">((G208/G209+G208/1200+((1+G209/1200)^(-119))*(1-G208/G209)))</f>
        <v>1.00196606867008</v>
      </c>
      <c r="S208" s="4" t="n">
        <f aca="false">S207*R207*E207/E208</f>
        <v>3.63589449206244</v>
      </c>
      <c r="T208" s="10" t="e">
        <f aca="false">(($J328/$J208)^(1/10)-1)</f>
        <v>#DIV/0!</v>
      </c>
      <c r="U208" s="10" t="n">
        <f aca="false">(($S328/$S208)^(1/10)-1)</f>
        <v>0.0588957684251177</v>
      </c>
      <c r="V208" s="10" t="e">
        <f aca="false">T208-U208</f>
        <v>#DIV/0!</v>
      </c>
      <c r="W208" s="10"/>
      <c r="X208" s="11"/>
      <c r="Y208" s="28"/>
      <c r="Z208" s="28"/>
    </row>
    <row r="209" customFormat="false" ht="14.65" hidden="false" customHeight="false" outlineLevel="0" collapsed="false">
      <c r="A209" s="1" t="n">
        <v>1887.09</v>
      </c>
      <c r="B209" s="2" t="n">
        <v>5.38</v>
      </c>
      <c r="C209" s="3" t="n">
        <v>0.2425</v>
      </c>
      <c r="D209" s="2" t="n">
        <v>0.3525</v>
      </c>
      <c r="E209" s="2" t="n">
        <v>7.897091074</v>
      </c>
      <c r="F209" s="3" t="n">
        <f aca="false">F208+1/12</f>
        <v>1887.70833333332</v>
      </c>
      <c r="G209" s="4" t="n">
        <f aca="false">G201*4/12+G213*8/12</f>
        <v>3.62</v>
      </c>
      <c r="H209" s="3" t="n">
        <f aca="false">B209*$E$1862/E209</f>
        <v>0</v>
      </c>
      <c r="I209" s="3" t="n">
        <f aca="false">C209*$E$1862/E209</f>
        <v>0</v>
      </c>
      <c r="J209" s="5" t="e">
        <f aca="false">J208*((H209+(I209/12))/H208)</f>
        <v>#DIV/0!</v>
      </c>
      <c r="K209" s="3" t="n">
        <f aca="false">D209*$E$1862/E209</f>
        <v>0</v>
      </c>
      <c r="L209" s="5" t="e">
        <f aca="false">K209*(J209/H209)</f>
        <v>#DIV/0!</v>
      </c>
      <c r="M209" s="26" t="e">
        <f aca="false">H209/AVERAGE(K89:K208)</f>
        <v>#DIV/0!</v>
      </c>
      <c r="N209" s="6"/>
      <c r="O209" s="7" t="e">
        <f aca="false">J209/AVERAGE(L89:L208)</f>
        <v>#DIV/0!</v>
      </c>
      <c r="P209" s="7"/>
      <c r="Q209" s="29" t="e">
        <f aca="false">1/M209-(G209/100-(((E209/E89)^(1/10))-1))</f>
        <v>#DIV/0!</v>
      </c>
      <c r="R209" s="4" t="n">
        <f aca="false">((G209/G210+G209/1200+((1+G210/1200)^(-119))*(1-G209/G210)))</f>
        <v>1.00197709493325</v>
      </c>
      <c r="S209" s="4" t="n">
        <f aca="false">S208*R208*E208/E209</f>
        <v>3.68693283295944</v>
      </c>
      <c r="T209" s="10" t="e">
        <f aca="false">(($J329/$J209)^(1/10)-1)</f>
        <v>#DIV/0!</v>
      </c>
      <c r="U209" s="10" t="n">
        <f aca="false">(($S329/$S209)^(1/10)-1)</f>
        <v>0.0547363573563981</v>
      </c>
      <c r="V209" s="10" t="e">
        <f aca="false">T209-U209</f>
        <v>#DIV/0!</v>
      </c>
      <c r="W209" s="10"/>
      <c r="X209" s="11"/>
      <c r="Y209" s="28"/>
      <c r="Z209" s="28"/>
    </row>
    <row r="210" customFormat="false" ht="14.65" hidden="false" customHeight="false" outlineLevel="0" collapsed="false">
      <c r="A210" s="1" t="n">
        <v>1887.1</v>
      </c>
      <c r="B210" s="2" t="n">
        <v>5.2</v>
      </c>
      <c r="C210" s="3" t="n">
        <v>0.245</v>
      </c>
      <c r="D210" s="2" t="n">
        <v>0.355</v>
      </c>
      <c r="E210" s="2" t="n">
        <v>7.992232066</v>
      </c>
      <c r="F210" s="3" t="n">
        <f aca="false">F209+1/12</f>
        <v>1887.79166666665</v>
      </c>
      <c r="G210" s="4" t="n">
        <f aca="false">G201*3/12+G213*9/12</f>
        <v>3.6325</v>
      </c>
      <c r="H210" s="3" t="n">
        <f aca="false">B210*$E$1862/E210</f>
        <v>0</v>
      </c>
      <c r="I210" s="3" t="n">
        <f aca="false">C210*$E$1862/E210</f>
        <v>0</v>
      </c>
      <c r="J210" s="5" t="e">
        <f aca="false">J209*((H210+(I210/12))/H209)</f>
        <v>#DIV/0!</v>
      </c>
      <c r="K210" s="3" t="n">
        <f aca="false">D210*$E$1862/E210</f>
        <v>0</v>
      </c>
      <c r="L210" s="5" t="e">
        <f aca="false">K210*(J210/H210)</f>
        <v>#DIV/0!</v>
      </c>
      <c r="M210" s="26" t="e">
        <f aca="false">H210/AVERAGE(K90:K209)</f>
        <v>#DIV/0!</v>
      </c>
      <c r="N210" s="6"/>
      <c r="O210" s="7" t="e">
        <f aca="false">J210/AVERAGE(L90:L209)</f>
        <v>#DIV/0!</v>
      </c>
      <c r="P210" s="7"/>
      <c r="Q210" s="29" t="e">
        <f aca="false">1/M210-(G210/100-(((E210/E90)^(1/10))-1))</f>
        <v>#DIV/0!</v>
      </c>
      <c r="R210" s="4" t="n">
        <f aca="false">((G210/G211+G210/1200+((1+G211/1200)^(-119))*(1-G210/G211)))</f>
        <v>1.00198812070147</v>
      </c>
      <c r="S210" s="4" t="n">
        <f aca="false">S209*R209*E209/E210</f>
        <v>3.65024555199059</v>
      </c>
      <c r="T210" s="10" t="e">
        <f aca="false">(($J330/$J210)^(1/10)-1)</f>
        <v>#DIV/0!</v>
      </c>
      <c r="U210" s="10" t="n">
        <f aca="false">(($S330/$S210)^(1/10)-1)</f>
        <v>0.0576236501523564</v>
      </c>
      <c r="V210" s="10" t="e">
        <f aca="false">T210-U210</f>
        <v>#DIV/0!</v>
      </c>
      <c r="W210" s="10"/>
      <c r="X210" s="11"/>
      <c r="Y210" s="28"/>
      <c r="Z210" s="28"/>
    </row>
    <row r="211" customFormat="false" ht="14.65" hidden="false" customHeight="false" outlineLevel="0" collapsed="false">
      <c r="A211" s="1" t="n">
        <v>1887.11</v>
      </c>
      <c r="B211" s="2" t="n">
        <v>5.3</v>
      </c>
      <c r="C211" s="3" t="n">
        <v>0.2475</v>
      </c>
      <c r="D211" s="2" t="n">
        <v>0.3575</v>
      </c>
      <c r="E211" s="2" t="n">
        <v>8.087381157</v>
      </c>
      <c r="F211" s="3" t="n">
        <f aca="false">F210+1/12</f>
        <v>1887.87499999998</v>
      </c>
      <c r="G211" s="4" t="n">
        <f aca="false">G201*2/12+G213*10/12</f>
        <v>3.645</v>
      </c>
      <c r="H211" s="3" t="n">
        <f aca="false">B211*$E$1862/E211</f>
        <v>0</v>
      </c>
      <c r="I211" s="3" t="n">
        <f aca="false">C211*$E$1862/E211</f>
        <v>0</v>
      </c>
      <c r="J211" s="5" t="e">
        <f aca="false">J210*((H211+(I211/12))/H210)</f>
        <v>#DIV/0!</v>
      </c>
      <c r="K211" s="3" t="n">
        <f aca="false">D211*$E$1862/E211</f>
        <v>0</v>
      </c>
      <c r="L211" s="5" t="e">
        <f aca="false">K211*(J211/H211)</f>
        <v>#DIV/0!</v>
      </c>
      <c r="M211" s="26" t="e">
        <f aca="false">H211/AVERAGE(K91:K210)</f>
        <v>#DIV/0!</v>
      </c>
      <c r="N211" s="6"/>
      <c r="O211" s="7" t="e">
        <f aca="false">J211/AVERAGE(L91:L210)</f>
        <v>#DIV/0!</v>
      </c>
      <c r="P211" s="7"/>
      <c r="Q211" s="29" t="e">
        <f aca="false">1/M211-(G211/100-(((E211/E91)^(1/10))-1))</f>
        <v>#DIV/0!</v>
      </c>
      <c r="R211" s="4" t="n">
        <f aca="false">((G211/G212+G211/1200+((1+G212/1200)^(-119))*(1-G211/G212)))</f>
        <v>1.0019991459752</v>
      </c>
      <c r="S211" s="4" t="n">
        <f aca="false">S210*R210*E210/E211</f>
        <v>3.61447168607524</v>
      </c>
      <c r="T211" s="10" t="e">
        <f aca="false">(($J331/$J211)^(1/10)-1)</f>
        <v>#DIV/0!</v>
      </c>
      <c r="U211" s="10" t="n">
        <f aca="false">(($S331/$S211)^(1/10)-1)</f>
        <v>0.058999124724487</v>
      </c>
      <c r="V211" s="10" t="e">
        <f aca="false">T211-U211</f>
        <v>#DIV/0!</v>
      </c>
      <c r="W211" s="10"/>
      <c r="X211" s="11"/>
      <c r="Y211" s="28"/>
      <c r="Z211" s="28"/>
    </row>
    <row r="212" customFormat="false" ht="14.65" hidden="false" customHeight="false" outlineLevel="0" collapsed="false">
      <c r="A212" s="1" t="n">
        <v>1887.12</v>
      </c>
      <c r="B212" s="2" t="n">
        <v>5.27</v>
      </c>
      <c r="C212" s="3" t="n">
        <v>0.25</v>
      </c>
      <c r="D212" s="2" t="n">
        <v>0.36</v>
      </c>
      <c r="E212" s="2" t="n">
        <v>8.277679339</v>
      </c>
      <c r="F212" s="3" t="n">
        <f aca="false">F211+1/12</f>
        <v>1887.95833333332</v>
      </c>
      <c r="G212" s="4" t="n">
        <f aca="false">G201*1/12+G213*11/12</f>
        <v>3.6575</v>
      </c>
      <c r="H212" s="3" t="n">
        <f aca="false">B212*$E$1862/E212</f>
        <v>0</v>
      </c>
      <c r="I212" s="3" t="n">
        <f aca="false">C212*$E$1862/E212</f>
        <v>0</v>
      </c>
      <c r="J212" s="5" t="e">
        <f aca="false">J211*((H212+(I212/12))/H211)</f>
        <v>#DIV/0!</v>
      </c>
      <c r="K212" s="3" t="n">
        <f aca="false">D212*$E$1862/E212</f>
        <v>0</v>
      </c>
      <c r="L212" s="5" t="e">
        <f aca="false">K212*(J212/H212)</f>
        <v>#DIV/0!</v>
      </c>
      <c r="M212" s="26" t="e">
        <f aca="false">H212/AVERAGE(K92:K211)</f>
        <v>#DIV/0!</v>
      </c>
      <c r="N212" s="6"/>
      <c r="O212" s="7" t="e">
        <f aca="false">J212/AVERAGE(L92:L211)</f>
        <v>#DIV/0!</v>
      </c>
      <c r="P212" s="7"/>
      <c r="Q212" s="29" t="e">
        <f aca="false">1/M212-(G212/100-(((E212/E92)^(1/10))-1))</f>
        <v>#DIV/0!</v>
      </c>
      <c r="R212" s="4" t="n">
        <f aca="false">((G212/G213+G212/1200+((1+G213/1200)^(-119))*(1-G212/G213)))</f>
        <v>1.00201017075491</v>
      </c>
      <c r="S212" s="4" t="n">
        <f aca="false">S211*R211*E211/E212</f>
        <v>3.53843719511686</v>
      </c>
      <c r="T212" s="10" t="e">
        <f aca="false">(($J332/$J212)^(1/10)-1)</f>
        <v>#DIV/0!</v>
      </c>
      <c r="U212" s="10" t="n">
        <f aca="false">(($S332/$S212)^(1/10)-1)</f>
        <v>0.0615867991257399</v>
      </c>
      <c r="V212" s="10" t="e">
        <f aca="false">T212-U212</f>
        <v>#DIV/0!</v>
      </c>
      <c r="W212" s="10"/>
      <c r="X212" s="11"/>
      <c r="Y212" s="28"/>
      <c r="Z212" s="28"/>
    </row>
    <row r="213" customFormat="false" ht="14.65" hidden="false" customHeight="false" outlineLevel="0" collapsed="false">
      <c r="A213" s="1" t="n">
        <v>1888.01</v>
      </c>
      <c r="B213" s="2" t="n">
        <v>5.31</v>
      </c>
      <c r="C213" s="3" t="n">
        <v>0.2483</v>
      </c>
      <c r="D213" s="2" t="n">
        <v>0.3517</v>
      </c>
      <c r="E213" s="2" t="n">
        <v>8.372844628</v>
      </c>
      <c r="F213" s="3" t="n">
        <f aca="false">F212+1/12</f>
        <v>1888.04166666665</v>
      </c>
      <c r="G213" s="4" t="n">
        <v>3.67</v>
      </c>
      <c r="H213" s="3" t="n">
        <f aca="false">B213*$E$1862/E213</f>
        <v>0</v>
      </c>
      <c r="I213" s="3" t="n">
        <f aca="false">C213*$E$1862/E213</f>
        <v>0</v>
      </c>
      <c r="J213" s="5" t="e">
        <f aca="false">J212*((H213+(I213/12))/H212)</f>
        <v>#DIV/0!</v>
      </c>
      <c r="K213" s="3" t="n">
        <f aca="false">D213*$E$1862/E213</f>
        <v>0</v>
      </c>
      <c r="L213" s="5" t="e">
        <f aca="false">K213*(J213/H213)</f>
        <v>#DIV/0!</v>
      </c>
      <c r="M213" s="26" t="e">
        <f aca="false">H213/AVERAGE(K93:K212)</f>
        <v>#DIV/0!</v>
      </c>
      <c r="N213" s="6"/>
      <c r="O213" s="7" t="e">
        <f aca="false">J213/AVERAGE(L93:L212)</f>
        <v>#DIV/0!</v>
      </c>
      <c r="P213" s="7"/>
      <c r="Q213" s="29" t="e">
        <f aca="false">1/M213-(G213/100-(((E213/E93)^(1/10))-1))</f>
        <v>#DIV/0!</v>
      </c>
      <c r="R213" s="4" t="n">
        <f aca="false">((G213/G214+G213/1200+((1+G214/1200)^(-119))*(1-G213/G214)))</f>
        <v>1.00458166903721</v>
      </c>
      <c r="S213" s="4" t="n">
        <f aca="false">S212*R212*E212/E213</f>
        <v>3.50525153220326</v>
      </c>
      <c r="T213" s="10" t="e">
        <f aca="false">(($J333/$J213)^(1/10)-1)</f>
        <v>#DIV/0!</v>
      </c>
      <c r="U213" s="10" t="n">
        <f aca="false">(($S333/$S213)^(1/10)-1)</f>
        <v>0.0629214398886933</v>
      </c>
      <c r="V213" s="10" t="e">
        <f aca="false">T213-U213</f>
        <v>#DIV/0!</v>
      </c>
      <c r="W213" s="10"/>
      <c r="X213" s="11"/>
      <c r="Y213" s="28"/>
      <c r="Z213" s="28"/>
    </row>
    <row r="214" customFormat="false" ht="14.65" hidden="false" customHeight="false" outlineLevel="0" collapsed="false">
      <c r="A214" s="1" t="n">
        <v>1888.02</v>
      </c>
      <c r="B214" s="2" t="n">
        <v>5.28</v>
      </c>
      <c r="C214" s="3" t="n">
        <v>0.2467</v>
      </c>
      <c r="D214" s="2" t="n">
        <v>0.3433</v>
      </c>
      <c r="E214" s="2" t="n">
        <v>8.277679339</v>
      </c>
      <c r="F214" s="3" t="n">
        <f aca="false">F213+1/12</f>
        <v>1888.12499999998</v>
      </c>
      <c r="G214" s="4" t="n">
        <f aca="false">G213*11/12+G225*1/12</f>
        <v>3.65166666666667</v>
      </c>
      <c r="H214" s="3" t="n">
        <f aca="false">B214*$E$1862/E214</f>
        <v>0</v>
      </c>
      <c r="I214" s="3" t="n">
        <f aca="false">C214*$E$1862/E214</f>
        <v>0</v>
      </c>
      <c r="J214" s="5" t="e">
        <f aca="false">J213*((H214+(I214/12))/H213)</f>
        <v>#DIV/0!</v>
      </c>
      <c r="K214" s="3" t="n">
        <f aca="false">D214*$E$1862/E214</f>
        <v>0</v>
      </c>
      <c r="L214" s="5" t="e">
        <f aca="false">K214*(J214/H214)</f>
        <v>#DIV/0!</v>
      </c>
      <c r="M214" s="26" t="e">
        <f aca="false">H214/AVERAGE(K94:K213)</f>
        <v>#DIV/0!</v>
      </c>
      <c r="N214" s="6"/>
      <c r="O214" s="7" t="e">
        <f aca="false">J214/AVERAGE(L94:L213)</f>
        <v>#DIV/0!</v>
      </c>
      <c r="P214" s="7"/>
      <c r="Q214" s="29" t="e">
        <f aca="false">1/M214-(G214/100-(((E214/E94)^(1/10))-1))</f>
        <v>#DIV/0!</v>
      </c>
      <c r="R214" s="4" t="n">
        <f aca="false">((G214/G215+G214/1200+((1+G215/1200)^(-119))*(1-G214/G215)))</f>
        <v>1.00456770118539</v>
      </c>
      <c r="S214" s="4" t="n">
        <f aca="false">S213*R213*E213/E214</f>
        <v>3.56179459500558</v>
      </c>
      <c r="T214" s="10" t="e">
        <f aca="false">(($J334/$J214)^(1/10)-1)</f>
        <v>#DIV/0!</v>
      </c>
      <c r="U214" s="10" t="n">
        <f aca="false">(($S334/$S214)^(1/10)-1)</f>
        <v>0.0601986963697514</v>
      </c>
      <c r="V214" s="10" t="e">
        <f aca="false">T214-U214</f>
        <v>#DIV/0!</v>
      </c>
      <c r="W214" s="10"/>
      <c r="X214" s="11"/>
      <c r="Y214" s="28"/>
      <c r="Z214" s="28"/>
    </row>
    <row r="215" customFormat="false" ht="14.65" hidden="false" customHeight="false" outlineLevel="0" collapsed="false">
      <c r="A215" s="1" t="n">
        <v>1888.03</v>
      </c>
      <c r="B215" s="2" t="n">
        <v>5.08</v>
      </c>
      <c r="C215" s="3" t="n">
        <v>0.245</v>
      </c>
      <c r="D215" s="2" t="n">
        <v>0.335</v>
      </c>
      <c r="E215" s="2" t="n">
        <v>8.277679339</v>
      </c>
      <c r="F215" s="3" t="n">
        <f aca="false">F214+1/12</f>
        <v>1888.20833333332</v>
      </c>
      <c r="G215" s="4" t="n">
        <f aca="false">G213*10/12+G225*2/12</f>
        <v>3.63333333333333</v>
      </c>
      <c r="H215" s="3" t="n">
        <f aca="false">B215*$E$1862/E215</f>
        <v>0</v>
      </c>
      <c r="I215" s="3" t="n">
        <f aca="false">C215*$E$1862/E215</f>
        <v>0</v>
      </c>
      <c r="J215" s="5" t="e">
        <f aca="false">J214*((H215+(I215/12))/H214)</f>
        <v>#DIV/0!</v>
      </c>
      <c r="K215" s="3" t="n">
        <f aca="false">D215*$E$1862/E215</f>
        <v>0</v>
      </c>
      <c r="L215" s="5" t="e">
        <f aca="false">K215*(J215/H215)</f>
        <v>#DIV/0!</v>
      </c>
      <c r="M215" s="26" t="e">
        <f aca="false">H215/AVERAGE(K95:K214)</f>
        <v>#DIV/0!</v>
      </c>
      <c r="N215" s="6"/>
      <c r="O215" s="7" t="e">
        <f aca="false">J215/AVERAGE(L95:L214)</f>
        <v>#DIV/0!</v>
      </c>
      <c r="P215" s="7"/>
      <c r="Q215" s="29" t="e">
        <f aca="false">1/M215-(G215/100-(((E215/E95)^(1/10))-1))</f>
        <v>#DIV/0!</v>
      </c>
      <c r="R215" s="4" t="n">
        <f aca="false">((G215/G216+G215/1200+((1+G216/1200)^(-119))*(1-G215/G216)))</f>
        <v>1.00455373489503</v>
      </c>
      <c r="S215" s="4" t="n">
        <f aca="false">S214*R214*E214/E215</f>
        <v>3.5780638083993</v>
      </c>
      <c r="T215" s="10" t="e">
        <f aca="false">(($J335/$J215)^(1/10)-1)</f>
        <v>#DIV/0!</v>
      </c>
      <c r="U215" s="10" t="n">
        <f aca="false">(($S335/$S215)^(1/10)-1)</f>
        <v>0.0601950912474543</v>
      </c>
      <c r="V215" s="10" t="e">
        <f aca="false">T215-U215</f>
        <v>#DIV/0!</v>
      </c>
      <c r="W215" s="10"/>
      <c r="X215" s="11"/>
      <c r="Y215" s="28"/>
      <c r="Z215" s="28"/>
    </row>
    <row r="216" customFormat="false" ht="14.65" hidden="false" customHeight="false" outlineLevel="0" collapsed="false">
      <c r="A216" s="1" t="n">
        <v>1888.04</v>
      </c>
      <c r="B216" s="2" t="n">
        <v>5.1</v>
      </c>
      <c r="C216" s="3" t="n">
        <v>0.2433</v>
      </c>
      <c r="D216" s="2" t="n">
        <v>0.3267</v>
      </c>
      <c r="E216" s="2" t="n">
        <v>8.18251405</v>
      </c>
      <c r="F216" s="3" t="n">
        <f aca="false">F215+1/12</f>
        <v>1888.29166666665</v>
      </c>
      <c r="G216" s="4" t="n">
        <f aca="false">G213*9/12+G225*3/12</f>
        <v>3.615</v>
      </c>
      <c r="H216" s="3" t="n">
        <f aca="false">B216*$E$1862/E216</f>
        <v>0</v>
      </c>
      <c r="I216" s="3" t="n">
        <f aca="false">C216*$E$1862/E216</f>
        <v>0</v>
      </c>
      <c r="J216" s="5" t="e">
        <f aca="false">J215*((H216+(I216/12))/H215)</f>
        <v>#DIV/0!</v>
      </c>
      <c r="K216" s="3" t="n">
        <f aca="false">D216*$E$1862/E216</f>
        <v>0</v>
      </c>
      <c r="L216" s="5" t="e">
        <f aca="false">K216*(J216/H216)</f>
        <v>#DIV/0!</v>
      </c>
      <c r="M216" s="26" t="e">
        <f aca="false">H216/AVERAGE(K96:K215)</f>
        <v>#DIV/0!</v>
      </c>
      <c r="N216" s="6"/>
      <c r="O216" s="7" t="e">
        <f aca="false">J216/AVERAGE(L96:L215)</f>
        <v>#DIV/0!</v>
      </c>
      <c r="P216" s="7"/>
      <c r="Q216" s="29" t="e">
        <f aca="false">1/M216-(G216/100-(((E216/E96)^(1/10))-1))</f>
        <v>#DIV/0!</v>
      </c>
      <c r="R216" s="4" t="n">
        <f aca="false">((G216/G217+G216/1200+((1+G217/1200)^(-119))*(1-G216/G217)))</f>
        <v>1.00453977016826</v>
      </c>
      <c r="S216" s="4" t="n">
        <f aca="false">S215*R215*E215/E216</f>
        <v>3.6361609028815</v>
      </c>
      <c r="T216" s="10" t="e">
        <f aca="false">(($J336/$J216)^(1/10)-1)</f>
        <v>#DIV/0!</v>
      </c>
      <c r="U216" s="10" t="n">
        <f aca="false">(($S336/$S216)^(1/10)-1)</f>
        <v>0.0589660972311836</v>
      </c>
      <c r="V216" s="10" t="e">
        <f aca="false">T216-U216</f>
        <v>#DIV/0!</v>
      </c>
      <c r="W216" s="10"/>
      <c r="X216" s="11"/>
      <c r="Y216" s="28"/>
      <c r="Z216" s="28"/>
    </row>
    <row r="217" customFormat="false" ht="14.65" hidden="false" customHeight="false" outlineLevel="0" collapsed="false">
      <c r="A217" s="1" t="n">
        <v>1888.05</v>
      </c>
      <c r="B217" s="2" t="n">
        <v>5.17</v>
      </c>
      <c r="C217" s="3" t="n">
        <v>0.2417</v>
      </c>
      <c r="D217" s="2" t="n">
        <v>0.3183</v>
      </c>
      <c r="E217" s="2" t="n">
        <v>8.087381157</v>
      </c>
      <c r="F217" s="3" t="n">
        <f aca="false">F216+1/12</f>
        <v>1888.37499999998</v>
      </c>
      <c r="G217" s="4" t="n">
        <f aca="false">G213*8/12+G225*4/12</f>
        <v>3.59666666666667</v>
      </c>
      <c r="H217" s="3" t="n">
        <f aca="false">B217*$E$1862/E217</f>
        <v>0</v>
      </c>
      <c r="I217" s="3" t="n">
        <f aca="false">C217*$E$1862/E217</f>
        <v>0</v>
      </c>
      <c r="J217" s="5" t="e">
        <f aca="false">J216*((H217+(I217/12))/H216)</f>
        <v>#DIV/0!</v>
      </c>
      <c r="K217" s="3" t="n">
        <f aca="false">D217*$E$1862/E217</f>
        <v>0</v>
      </c>
      <c r="L217" s="5" t="e">
        <f aca="false">K217*(J217/H217)</f>
        <v>#DIV/0!</v>
      </c>
      <c r="M217" s="26" t="e">
        <f aca="false">H217/AVERAGE(K97:K216)</f>
        <v>#DIV/0!</v>
      </c>
      <c r="N217" s="6"/>
      <c r="O217" s="7" t="e">
        <f aca="false">J217/AVERAGE(L97:L216)</f>
        <v>#DIV/0!</v>
      </c>
      <c r="P217" s="7"/>
      <c r="Q217" s="29" t="e">
        <f aca="false">1/M217-(G217/100-(((E217/E97)^(1/10))-1))</f>
        <v>#DIV/0!</v>
      </c>
      <c r="R217" s="4" t="n">
        <f aca="false">((G217/G218+G217/1200+((1+G218/1200)^(-119))*(1-G217/G218)))</f>
        <v>1.00452580700722</v>
      </c>
      <c r="S217" s="4" t="n">
        <f aca="false">S216*R216*E216/E217</f>
        <v>3.69563503865501</v>
      </c>
      <c r="T217" s="10" t="e">
        <f aca="false">(($J337/$J217)^(1/10)-1)</f>
        <v>#DIV/0!</v>
      </c>
      <c r="U217" s="10" t="n">
        <f aca="false">(($S337/$S217)^(1/10)-1)</f>
        <v>0.0505507109882246</v>
      </c>
      <c r="V217" s="10" t="e">
        <f aca="false">T217-U217</f>
        <v>#DIV/0!</v>
      </c>
      <c r="W217" s="10"/>
      <c r="X217" s="11"/>
      <c r="Y217" s="28"/>
      <c r="Z217" s="28"/>
    </row>
    <row r="218" customFormat="false" ht="14.65" hidden="false" customHeight="false" outlineLevel="0" collapsed="false">
      <c r="A218" s="1" t="n">
        <v>1888.06</v>
      </c>
      <c r="B218" s="2" t="n">
        <v>5.01</v>
      </c>
      <c r="C218" s="3" t="n">
        <v>0.24</v>
      </c>
      <c r="D218" s="2" t="n">
        <v>0.31</v>
      </c>
      <c r="E218" s="2" t="n">
        <v>7.992232066</v>
      </c>
      <c r="F218" s="3" t="n">
        <f aca="false">F217+1/12</f>
        <v>1888.45833333332</v>
      </c>
      <c r="G218" s="4" t="n">
        <f aca="false">G213*7/12+G225*5/12</f>
        <v>3.57833333333333</v>
      </c>
      <c r="H218" s="3" t="n">
        <f aca="false">B218*$E$1862/E218</f>
        <v>0</v>
      </c>
      <c r="I218" s="3" t="n">
        <f aca="false">C218*$E$1862/E218</f>
        <v>0</v>
      </c>
      <c r="J218" s="5" t="e">
        <f aca="false">J217*((H218+(I218/12))/H217)</f>
        <v>#DIV/0!</v>
      </c>
      <c r="K218" s="3" t="n">
        <f aca="false">D218*$E$1862/E218</f>
        <v>0</v>
      </c>
      <c r="L218" s="5" t="e">
        <f aca="false">K218*(J218/H218)</f>
        <v>#DIV/0!</v>
      </c>
      <c r="M218" s="26" t="e">
        <f aca="false">H218/AVERAGE(K98:K217)</f>
        <v>#DIV/0!</v>
      </c>
      <c r="N218" s="6"/>
      <c r="O218" s="7" t="e">
        <f aca="false">J218/AVERAGE(L98:L217)</f>
        <v>#DIV/0!</v>
      </c>
      <c r="P218" s="7"/>
      <c r="Q218" s="29" t="e">
        <f aca="false">1/M218-(G218/100-(((E218/E98)^(1/10))-1))</f>
        <v>#DIV/0!</v>
      </c>
      <c r="R218" s="4" t="n">
        <f aca="false">((G218/G219+G218/1200+((1+G219/1200)^(-119))*(1-G218/G219)))</f>
        <v>1.00451184541407</v>
      </c>
      <c r="S218" s="4" t="n">
        <f aca="false">S217*R217*E217/E218</f>
        <v>3.7565571530193</v>
      </c>
      <c r="T218" s="10" t="e">
        <f aca="false">(($J338/$J218)^(1/10)-1)</f>
        <v>#DIV/0!</v>
      </c>
      <c r="U218" s="10" t="n">
        <f aca="false">(($S338/$S218)^(1/10)-1)</f>
        <v>0.0564692858246789</v>
      </c>
      <c r="V218" s="10" t="e">
        <f aca="false">T218-U218</f>
        <v>#DIV/0!</v>
      </c>
      <c r="W218" s="10"/>
      <c r="X218" s="11"/>
      <c r="Y218" s="28"/>
      <c r="Z218" s="28"/>
    </row>
    <row r="219" customFormat="false" ht="14.65" hidden="false" customHeight="false" outlineLevel="0" collapsed="false">
      <c r="A219" s="1" t="n">
        <v>1888.07</v>
      </c>
      <c r="B219" s="2" t="n">
        <v>5.14</v>
      </c>
      <c r="C219" s="3" t="n">
        <v>0.2383</v>
      </c>
      <c r="D219" s="2" t="n">
        <v>0.3017</v>
      </c>
      <c r="E219" s="2" t="n">
        <v>8.087381157</v>
      </c>
      <c r="F219" s="3" t="n">
        <f aca="false">F218+1/12</f>
        <v>1888.54166666665</v>
      </c>
      <c r="G219" s="4" t="n">
        <f aca="false">G213*6/12+G225*6/12</f>
        <v>3.56</v>
      </c>
      <c r="H219" s="3" t="n">
        <f aca="false">B219*$E$1862/E219</f>
        <v>0</v>
      </c>
      <c r="I219" s="3" t="n">
        <f aca="false">C219*$E$1862/E219</f>
        <v>0</v>
      </c>
      <c r="J219" s="5" t="e">
        <f aca="false">J218*((H219+(I219/12))/H218)</f>
        <v>#DIV/0!</v>
      </c>
      <c r="K219" s="3" t="n">
        <f aca="false">D219*$E$1862/E219</f>
        <v>0</v>
      </c>
      <c r="L219" s="5" t="e">
        <f aca="false">K219*(J219/H219)</f>
        <v>#DIV/0!</v>
      </c>
      <c r="M219" s="26" t="e">
        <f aca="false">H219/AVERAGE(K99:K218)</f>
        <v>#DIV/0!</v>
      </c>
      <c r="N219" s="6"/>
      <c r="O219" s="7" t="e">
        <f aca="false">J219/AVERAGE(L99:L218)</f>
        <v>#DIV/0!</v>
      </c>
      <c r="P219" s="7"/>
      <c r="Q219" s="29" t="e">
        <f aca="false">1/M219-(G219/100-(((E219/E99)^(1/10))-1))</f>
        <v>#DIV/0!</v>
      </c>
      <c r="R219" s="4" t="n">
        <f aca="false">((G219/G220+G219/1200+((1+G220/1200)^(-119))*(1-G219/G220)))</f>
        <v>1.00449788539094</v>
      </c>
      <c r="S219" s="4" t="n">
        <f aca="false">S218*R218*E218/E219</f>
        <v>3.72911036752281</v>
      </c>
      <c r="T219" s="10" t="e">
        <f aca="false">(($J339/$J219)^(1/10)-1)</f>
        <v>#DIV/0!</v>
      </c>
      <c r="U219" s="10" t="n">
        <f aca="false">(($S339/$S219)^(1/10)-1)</f>
        <v>0.0592174983874547</v>
      </c>
      <c r="V219" s="10" t="e">
        <f aca="false">T219-U219</f>
        <v>#DIV/0!</v>
      </c>
      <c r="W219" s="10"/>
      <c r="X219" s="11"/>
      <c r="Y219" s="28"/>
      <c r="Z219" s="28"/>
    </row>
    <row r="220" customFormat="false" ht="14.65" hidden="false" customHeight="false" outlineLevel="0" collapsed="false">
      <c r="A220" s="1" t="n">
        <v>1888.08</v>
      </c>
      <c r="B220" s="2" t="n">
        <v>5.25</v>
      </c>
      <c r="C220" s="3" t="n">
        <v>0.2367</v>
      </c>
      <c r="D220" s="2" t="n">
        <v>0.2933</v>
      </c>
      <c r="E220" s="2" t="n">
        <v>8.087381157</v>
      </c>
      <c r="F220" s="3" t="n">
        <f aca="false">F219+1/12</f>
        <v>1888.62499999998</v>
      </c>
      <c r="G220" s="4" t="n">
        <f aca="false">G213*5/12+G225*7/12</f>
        <v>3.54166666666667</v>
      </c>
      <c r="H220" s="3" t="n">
        <f aca="false">B220*$E$1862/E220</f>
        <v>0</v>
      </c>
      <c r="I220" s="3" t="n">
        <f aca="false">C220*$E$1862/E220</f>
        <v>0</v>
      </c>
      <c r="J220" s="5" t="e">
        <f aca="false">J219*((H220+(I220/12))/H219)</f>
        <v>#DIV/0!</v>
      </c>
      <c r="K220" s="3" t="n">
        <f aca="false">D220*$E$1862/E220</f>
        <v>0</v>
      </c>
      <c r="L220" s="5" t="e">
        <f aca="false">K220*(J220/H220)</f>
        <v>#DIV/0!</v>
      </c>
      <c r="M220" s="26" t="e">
        <f aca="false">H220/AVERAGE(K100:K219)</f>
        <v>#DIV/0!</v>
      </c>
      <c r="N220" s="6"/>
      <c r="O220" s="7" t="e">
        <f aca="false">J220/AVERAGE(L100:L219)</f>
        <v>#DIV/0!</v>
      </c>
      <c r="P220" s="7"/>
      <c r="Q220" s="29" t="e">
        <f aca="false">1/M220-(G220/100-(((E220/E100)^(1/10))-1))</f>
        <v>#DIV/0!</v>
      </c>
      <c r="R220" s="4" t="n">
        <f aca="false">((G220/G221+G220/1200+((1+G221/1200)^(-119))*(1-G220/G221)))</f>
        <v>1.00448392693999</v>
      </c>
      <c r="S220" s="4" t="n">
        <f aca="false">S219*R219*E219/E220</f>
        <v>3.7458834785661</v>
      </c>
      <c r="T220" s="10" t="e">
        <f aca="false">(($J340/$J220)^(1/10)-1)</f>
        <v>#DIV/0!</v>
      </c>
      <c r="U220" s="10" t="n">
        <f aca="false">(($S340/$S220)^(1/10)-1)</f>
        <v>0.0592130193452247</v>
      </c>
      <c r="V220" s="10" t="e">
        <f aca="false">T220-U220</f>
        <v>#DIV/0!</v>
      </c>
      <c r="W220" s="10"/>
      <c r="X220" s="11"/>
      <c r="Y220" s="28"/>
      <c r="Z220" s="28"/>
    </row>
    <row r="221" customFormat="false" ht="14.65" hidden="false" customHeight="false" outlineLevel="0" collapsed="false">
      <c r="A221" s="1" t="n">
        <v>1888.09</v>
      </c>
      <c r="B221" s="2" t="n">
        <v>5.38</v>
      </c>
      <c r="C221" s="3" t="n">
        <v>0.235</v>
      </c>
      <c r="D221" s="2" t="n">
        <v>0.285</v>
      </c>
      <c r="E221" s="2" t="n">
        <v>8.087381157</v>
      </c>
      <c r="F221" s="3" t="n">
        <f aca="false">F220+1/12</f>
        <v>1888.70833333332</v>
      </c>
      <c r="G221" s="4" t="n">
        <f aca="false">G213*4/12+G225*8/12</f>
        <v>3.52333333333333</v>
      </c>
      <c r="H221" s="3" t="n">
        <f aca="false">B221*$E$1862/E221</f>
        <v>0</v>
      </c>
      <c r="I221" s="3" t="n">
        <f aca="false">C221*$E$1862/E221</f>
        <v>0</v>
      </c>
      <c r="J221" s="5" t="e">
        <f aca="false">J220*((H221+(I221/12))/H220)</f>
        <v>#DIV/0!</v>
      </c>
      <c r="K221" s="3" t="n">
        <f aca="false">D221*$E$1862/E221</f>
        <v>0</v>
      </c>
      <c r="L221" s="5" t="e">
        <f aca="false">K221*(J221/H221)</f>
        <v>#DIV/0!</v>
      </c>
      <c r="M221" s="26" t="e">
        <f aca="false">H221/AVERAGE(K101:K220)</f>
        <v>#DIV/0!</v>
      </c>
      <c r="N221" s="6"/>
      <c r="O221" s="7" t="e">
        <f aca="false">J221/AVERAGE(L101:L220)</f>
        <v>#DIV/0!</v>
      </c>
      <c r="P221" s="7"/>
      <c r="Q221" s="29" t="e">
        <f aca="false">1/M221-(G221/100-(((E221/E101)^(1/10))-1))</f>
        <v>#DIV/0!</v>
      </c>
      <c r="R221" s="4" t="n">
        <f aca="false">((G221/G222+G221/1200+((1+G222/1200)^(-119))*(1-G221/G222)))</f>
        <v>1.00446997006338</v>
      </c>
      <c r="S221" s="4" t="n">
        <f aca="false">S220*R220*E220/E221</f>
        <v>3.76267974640971</v>
      </c>
      <c r="T221" s="10" t="e">
        <f aca="false">(($J341/$J221)^(1/10)-1)</f>
        <v>#DIV/0!</v>
      </c>
      <c r="U221" s="10" t="n">
        <f aca="false">(($S341/$S221)^(1/10)-1)</f>
        <v>0.0592083651064723</v>
      </c>
      <c r="V221" s="10" t="e">
        <f aca="false">T221-U221</f>
        <v>#DIV/0!</v>
      </c>
      <c r="W221" s="10"/>
      <c r="X221" s="11"/>
      <c r="Y221" s="28"/>
      <c r="Z221" s="28"/>
    </row>
    <row r="222" customFormat="false" ht="14.65" hidden="false" customHeight="false" outlineLevel="0" collapsed="false">
      <c r="A222" s="1" t="n">
        <v>1888.1</v>
      </c>
      <c r="B222" s="2" t="n">
        <v>5.35</v>
      </c>
      <c r="C222" s="3" t="n">
        <v>0.2333</v>
      </c>
      <c r="D222" s="2" t="n">
        <v>0.2767</v>
      </c>
      <c r="E222" s="2" t="n">
        <v>8.18251405</v>
      </c>
      <c r="F222" s="3" t="n">
        <f aca="false">F221+1/12</f>
        <v>1888.79166666665</v>
      </c>
      <c r="G222" s="4" t="n">
        <f aca="false">G213*3/12+G225*9/12</f>
        <v>3.505</v>
      </c>
      <c r="H222" s="3" t="n">
        <f aca="false">B222*$E$1862/E222</f>
        <v>0</v>
      </c>
      <c r="I222" s="3" t="n">
        <f aca="false">C222*$E$1862/E222</f>
        <v>0</v>
      </c>
      <c r="J222" s="5" t="e">
        <f aca="false">J221*((H222+(I222/12))/H221)</f>
        <v>#DIV/0!</v>
      </c>
      <c r="K222" s="3" t="n">
        <f aca="false">D222*$E$1862/E222</f>
        <v>0</v>
      </c>
      <c r="L222" s="5" t="e">
        <f aca="false">K222*(J222/H222)</f>
        <v>#DIV/0!</v>
      </c>
      <c r="M222" s="26" t="e">
        <f aca="false">H222/AVERAGE(K102:K221)</f>
        <v>#DIV/0!</v>
      </c>
      <c r="N222" s="6"/>
      <c r="O222" s="7" t="e">
        <f aca="false">J222/AVERAGE(L102:L221)</f>
        <v>#DIV/0!</v>
      </c>
      <c r="P222" s="7"/>
      <c r="Q222" s="29" t="e">
        <f aca="false">1/M222-(G222/100-(((E222/E102)^(1/10))-1))</f>
        <v>#DIV/0!</v>
      </c>
      <c r="R222" s="4" t="n">
        <f aca="false">((G222/G223+G222/1200+((1+G223/1200)^(-119))*(1-G222/G223)))</f>
        <v>1.00445601476325</v>
      </c>
      <c r="S222" s="4" t="n">
        <f aca="false">S221*R221*E221/E222</f>
        <v>3.7355569804328</v>
      </c>
      <c r="T222" s="10" t="e">
        <f aca="false">(($J342/$J222)^(1/10)-1)</f>
        <v>#DIV/0!</v>
      </c>
      <c r="U222" s="10" t="n">
        <f aca="false">(($S342/$S222)^(1/10)-1)</f>
        <v>0.0604429437158733</v>
      </c>
      <c r="V222" s="10" t="e">
        <f aca="false">T222-U222</f>
        <v>#DIV/0!</v>
      </c>
      <c r="W222" s="10"/>
      <c r="X222" s="11"/>
      <c r="Y222" s="28"/>
      <c r="Z222" s="28"/>
    </row>
    <row r="223" customFormat="false" ht="14.65" hidden="false" customHeight="false" outlineLevel="0" collapsed="false">
      <c r="A223" s="1" t="n">
        <v>1888.11</v>
      </c>
      <c r="B223" s="2" t="n">
        <v>5.24</v>
      </c>
      <c r="C223" s="3" t="n">
        <v>0.2317</v>
      </c>
      <c r="D223" s="2" t="n">
        <v>0.2683</v>
      </c>
      <c r="E223" s="2" t="n">
        <v>8.277679339</v>
      </c>
      <c r="F223" s="3" t="n">
        <f aca="false">F222+1/12</f>
        <v>1888.87499999998</v>
      </c>
      <c r="G223" s="4" t="n">
        <f aca="false">G213*2/12+G225*10/12</f>
        <v>3.48666666666667</v>
      </c>
      <c r="H223" s="3" t="n">
        <f aca="false">B223*$E$1862/E223</f>
        <v>0</v>
      </c>
      <c r="I223" s="3" t="n">
        <f aca="false">C223*$E$1862/E223</f>
        <v>0</v>
      </c>
      <c r="J223" s="5" t="e">
        <f aca="false">J222*((H223+(I223/12))/H222)</f>
        <v>#DIV/0!</v>
      </c>
      <c r="K223" s="3" t="n">
        <f aca="false">D223*$E$1862/E223</f>
        <v>0</v>
      </c>
      <c r="L223" s="5" t="e">
        <f aca="false">K223*(J223/H223)</f>
        <v>#DIV/0!</v>
      </c>
      <c r="M223" s="26" t="e">
        <f aca="false">H223/AVERAGE(K103:K222)</f>
        <v>#DIV/0!</v>
      </c>
      <c r="N223" s="6"/>
      <c r="O223" s="7" t="e">
        <f aca="false">J223/AVERAGE(L103:L222)</f>
        <v>#DIV/0!</v>
      </c>
      <c r="P223" s="7"/>
      <c r="Q223" s="29" t="e">
        <f aca="false">1/M223-(G223/100-(((E223/E103)^(1/10))-1))</f>
        <v>#DIV/0!</v>
      </c>
      <c r="R223" s="4" t="n">
        <f aca="false">((G223/G224+G223/1200+((1+G224/1200)^(-119))*(1-G223/G224)))</f>
        <v>1.00444206104177</v>
      </c>
      <c r="S223" s="4" t="n">
        <f aca="false">S222*R222*E222/E223</f>
        <v>3.70906504946717</v>
      </c>
      <c r="T223" s="10" t="e">
        <f aca="false">(($J343/$J223)^(1/10)-1)</f>
        <v>#DIV/0!</v>
      </c>
      <c r="U223" s="10" t="n">
        <f aca="false">(($S343/$S223)^(1/10)-1)</f>
        <v>0.0616648495080681</v>
      </c>
      <c r="V223" s="10" t="e">
        <f aca="false">T223-U223</f>
        <v>#DIV/0!</v>
      </c>
      <c r="W223" s="10"/>
      <c r="X223" s="11"/>
      <c r="Y223" s="28"/>
      <c r="Z223" s="28"/>
    </row>
    <row r="224" customFormat="false" ht="14.65" hidden="false" customHeight="false" outlineLevel="0" collapsed="false">
      <c r="A224" s="1" t="n">
        <v>1888.12</v>
      </c>
      <c r="B224" s="2" t="n">
        <v>5.14</v>
      </c>
      <c r="C224" s="3" t="n">
        <v>0.23</v>
      </c>
      <c r="D224" s="2" t="n">
        <v>0.26</v>
      </c>
      <c r="E224" s="2" t="n">
        <v>8.277679339</v>
      </c>
      <c r="F224" s="3" t="n">
        <f aca="false">F223+1/12</f>
        <v>1888.95833333332</v>
      </c>
      <c r="G224" s="4" t="n">
        <f aca="false">G213*1/12+G225*11/12</f>
        <v>3.46833333333333</v>
      </c>
      <c r="H224" s="3" t="n">
        <f aca="false">B224*$E$1862/E224</f>
        <v>0</v>
      </c>
      <c r="I224" s="3" t="n">
        <f aca="false">C224*$E$1862/E224</f>
        <v>0</v>
      </c>
      <c r="J224" s="5" t="e">
        <f aca="false">J223*((H224+(I224/12))/H223)</f>
        <v>#DIV/0!</v>
      </c>
      <c r="K224" s="3" t="n">
        <f aca="false">D224*$E$1862/E224</f>
        <v>0</v>
      </c>
      <c r="L224" s="5" t="e">
        <f aca="false">K224*(J224/H224)</f>
        <v>#DIV/0!</v>
      </c>
      <c r="M224" s="26" t="e">
        <f aca="false">H224/AVERAGE(K104:K223)</f>
        <v>#DIV/0!</v>
      </c>
      <c r="N224" s="6"/>
      <c r="O224" s="7" t="e">
        <f aca="false">J224/AVERAGE(L104:L223)</f>
        <v>#DIV/0!</v>
      </c>
      <c r="P224" s="7"/>
      <c r="Q224" s="29" t="e">
        <f aca="false">1/M224-(G224/100-(((E224/E104)^(1/10))-1))</f>
        <v>#DIV/0!</v>
      </c>
      <c r="R224" s="4" t="n">
        <f aca="false">((G224/G225+G224/1200+((1+G225/1200)^(-119))*(1-G224/G225)))</f>
        <v>1.0044281089011</v>
      </c>
      <c r="S224" s="4" t="n">
        <f aca="false">S223*R223*E223/E224</f>
        <v>3.72554094282479</v>
      </c>
      <c r="T224" s="10" t="e">
        <f aca="false">(($J344/$J224)^(1/10)-1)</f>
        <v>#DIV/0!</v>
      </c>
      <c r="U224" s="10" t="n">
        <f aca="false">(($S344/$S224)^(1/10)-1)</f>
        <v>0.060154745703598</v>
      </c>
      <c r="V224" s="10" t="e">
        <f aca="false">T224-U224</f>
        <v>#DIV/0!</v>
      </c>
      <c r="W224" s="10"/>
      <c r="X224" s="11"/>
      <c r="Y224" s="28"/>
      <c r="Z224" s="28"/>
    </row>
    <row r="225" customFormat="false" ht="14.65" hidden="false" customHeight="false" outlineLevel="0" collapsed="false">
      <c r="A225" s="1" t="n">
        <v>1889.01</v>
      </c>
      <c r="B225" s="2" t="n">
        <v>5.24</v>
      </c>
      <c r="C225" s="3" t="n">
        <v>0.2292</v>
      </c>
      <c r="D225" s="2" t="n">
        <v>0.2633</v>
      </c>
      <c r="E225" s="2" t="n">
        <v>7.992232066</v>
      </c>
      <c r="F225" s="3" t="n">
        <f aca="false">F224+1/12</f>
        <v>1889.04166666665</v>
      </c>
      <c r="G225" s="4" t="n">
        <v>3.45</v>
      </c>
      <c r="H225" s="3" t="n">
        <f aca="false">B225*$E$1862/E225</f>
        <v>0</v>
      </c>
      <c r="I225" s="3" t="n">
        <f aca="false">C225*$E$1862/E225</f>
        <v>0</v>
      </c>
      <c r="J225" s="5" t="e">
        <f aca="false">J224*((H225+(I225/12))/H224)</f>
        <v>#DIV/0!</v>
      </c>
      <c r="K225" s="3" t="n">
        <f aca="false">D225*$E$1862/E225</f>
        <v>0</v>
      </c>
      <c r="L225" s="5" t="e">
        <f aca="false">K225*(J225/H225)</f>
        <v>#DIV/0!</v>
      </c>
      <c r="M225" s="26" t="e">
        <f aca="false">H225/AVERAGE(K105:K224)</f>
        <v>#DIV/0!</v>
      </c>
      <c r="N225" s="6"/>
      <c r="O225" s="7" t="e">
        <f aca="false">J225/AVERAGE(L105:L224)</f>
        <v>#DIV/0!</v>
      </c>
      <c r="P225" s="7"/>
      <c r="Q225" s="29" t="e">
        <f aca="false">1/M225-(G225/100-(((E225/E105)^(1/10))-1))</f>
        <v>#DIV/0!</v>
      </c>
      <c r="R225" s="4" t="n">
        <f aca="false">((G225/G226+G225/1200+((1+G226/1200)^(-119))*(1-G225/G226)))</f>
        <v>1.00308472891108</v>
      </c>
      <c r="S225" s="4" t="n">
        <f aca="false">S224*R224*E224/E225</f>
        <v>3.87568713538479</v>
      </c>
      <c r="T225" s="10" t="e">
        <f aca="false">(($J345/$J225)^(1/10)-1)</f>
        <v>#DIV/0!</v>
      </c>
      <c r="U225" s="10" t="n">
        <f aca="false">(($S345/$S225)^(1/10)-1)</f>
        <v>0.0564355693275598</v>
      </c>
      <c r="V225" s="10" t="e">
        <f aca="false">T225-U225</f>
        <v>#DIV/0!</v>
      </c>
      <c r="W225" s="10"/>
      <c r="X225" s="11"/>
      <c r="Y225" s="28"/>
      <c r="Z225" s="28"/>
    </row>
    <row r="226" customFormat="false" ht="14.65" hidden="false" customHeight="false" outlineLevel="0" collapsed="false">
      <c r="A226" s="1" t="n">
        <v>1889.02</v>
      </c>
      <c r="B226" s="2" t="n">
        <v>5.3</v>
      </c>
      <c r="C226" s="3" t="n">
        <v>0.2283</v>
      </c>
      <c r="D226" s="2" t="n">
        <v>0.2667</v>
      </c>
      <c r="E226" s="2" t="n">
        <v>7.897091074</v>
      </c>
      <c r="F226" s="3" t="n">
        <f aca="false">F225+1/12</f>
        <v>1889.12499999998</v>
      </c>
      <c r="G226" s="4" t="n">
        <f aca="false">G225*11/12+G237*1/12</f>
        <v>3.4475</v>
      </c>
      <c r="H226" s="3" t="n">
        <f aca="false">B226*$E$1862/E226</f>
        <v>0</v>
      </c>
      <c r="I226" s="3" t="n">
        <f aca="false">C226*$E$1862/E226</f>
        <v>0</v>
      </c>
      <c r="J226" s="5" t="e">
        <f aca="false">J225*((H226+(I226/12))/H225)</f>
        <v>#DIV/0!</v>
      </c>
      <c r="K226" s="3" t="n">
        <f aca="false">D226*$E$1862/E226</f>
        <v>0</v>
      </c>
      <c r="L226" s="5" t="e">
        <f aca="false">K226*(J226/H226)</f>
        <v>#DIV/0!</v>
      </c>
      <c r="M226" s="26" t="e">
        <f aca="false">H226/AVERAGE(K106:K225)</f>
        <v>#DIV/0!</v>
      </c>
      <c r="N226" s="6"/>
      <c r="O226" s="7" t="e">
        <f aca="false">J226/AVERAGE(L106:L225)</f>
        <v>#DIV/0!</v>
      </c>
      <c r="P226" s="7"/>
      <c r="Q226" s="29" t="e">
        <f aca="false">1/M226-(G226/100-(((E226/E106)^(1/10))-1))</f>
        <v>#DIV/0!</v>
      </c>
      <c r="R226" s="4" t="n">
        <f aca="false">((G226/G227+G226/1200+((1+G227/1200)^(-119))*(1-G226/G227)))</f>
        <v>1.00308267024876</v>
      </c>
      <c r="S226" s="4" t="n">
        <f aca="false">S225*R225*E225/E226</f>
        <v>3.93447934109004</v>
      </c>
      <c r="T226" s="10" t="e">
        <f aca="false">(($J346/$J226)^(1/10)-1)</f>
        <v>#DIV/0!</v>
      </c>
      <c r="U226" s="10" t="n">
        <f aca="false">(($S346/$S226)^(1/10)-1)</f>
        <v>0.0521541499057592</v>
      </c>
      <c r="V226" s="10" t="e">
        <f aca="false">T226-U226</f>
        <v>#DIV/0!</v>
      </c>
      <c r="W226" s="10"/>
      <c r="X226" s="11"/>
      <c r="Y226" s="28"/>
      <c r="Z226" s="28"/>
    </row>
    <row r="227" customFormat="false" ht="14.65" hidden="false" customHeight="false" outlineLevel="0" collapsed="false">
      <c r="A227" s="1" t="n">
        <v>1889.03</v>
      </c>
      <c r="B227" s="2" t="n">
        <v>5.19</v>
      </c>
      <c r="C227" s="3" t="n">
        <v>0.2275</v>
      </c>
      <c r="D227" s="2" t="n">
        <v>0.27</v>
      </c>
      <c r="E227" s="2" t="n">
        <v>7.801941983</v>
      </c>
      <c r="F227" s="3" t="n">
        <f aca="false">F226+1/12</f>
        <v>1889.20833333332</v>
      </c>
      <c r="G227" s="4" t="n">
        <f aca="false">G225*10/12+G237*2/12</f>
        <v>3.445</v>
      </c>
      <c r="H227" s="3" t="n">
        <f aca="false">B227*$E$1862/E227</f>
        <v>0</v>
      </c>
      <c r="I227" s="3" t="n">
        <f aca="false">C227*$E$1862/E227</f>
        <v>0</v>
      </c>
      <c r="J227" s="5" t="e">
        <f aca="false">J226*((H227+(I227/12))/H226)</f>
        <v>#DIV/0!</v>
      </c>
      <c r="K227" s="3" t="n">
        <f aca="false">D227*$E$1862/E227</f>
        <v>0</v>
      </c>
      <c r="L227" s="5" t="e">
        <f aca="false">K227*(J227/H227)</f>
        <v>#DIV/0!</v>
      </c>
      <c r="M227" s="26" t="e">
        <f aca="false">H227/AVERAGE(K107:K226)</f>
        <v>#DIV/0!</v>
      </c>
      <c r="N227" s="6"/>
      <c r="O227" s="7" t="e">
        <f aca="false">J227/AVERAGE(L107:L226)</f>
        <v>#DIV/0!</v>
      </c>
      <c r="P227" s="7"/>
      <c r="Q227" s="29" t="e">
        <f aca="false">1/M227-(G227/100-(((E227/E107)^(1/10))-1))</f>
        <v>#DIV/0!</v>
      </c>
      <c r="R227" s="4" t="n">
        <f aca="false">((G227/G228+G227/1200+((1+G228/1200)^(-119))*(1-G227/G228)))</f>
        <v>1.00308061159045</v>
      </c>
      <c r="S227" s="4" t="n">
        <f aca="false">S226*R226*E226/E227</f>
        <v>3.9947391586357</v>
      </c>
      <c r="T227" s="10" t="e">
        <f aca="false">(($J347/$J227)^(1/10)-1)</f>
        <v>#DIV/0!</v>
      </c>
      <c r="U227" s="10" t="n">
        <f aca="false">(($S347/$S227)^(1/10)-1)</f>
        <v>0.0507903279474835</v>
      </c>
      <c r="V227" s="10" t="e">
        <f aca="false">T227-U227</f>
        <v>#DIV/0!</v>
      </c>
      <c r="W227" s="10"/>
      <c r="X227" s="11"/>
      <c r="Y227" s="28"/>
      <c r="Z227" s="28"/>
    </row>
    <row r="228" customFormat="false" ht="14.65" hidden="false" customHeight="false" outlineLevel="0" collapsed="false">
      <c r="A228" s="1" t="n">
        <v>1889.04</v>
      </c>
      <c r="B228" s="2" t="n">
        <v>5.18</v>
      </c>
      <c r="C228" s="3" t="n">
        <v>0.2267</v>
      </c>
      <c r="D228" s="2" t="n">
        <v>0.2733</v>
      </c>
      <c r="E228" s="2" t="n">
        <v>7.801941983</v>
      </c>
      <c r="F228" s="3" t="n">
        <f aca="false">F227+1/12</f>
        <v>1889.29166666665</v>
      </c>
      <c r="G228" s="4" t="n">
        <f aca="false">G225*9/12+G237*3/12</f>
        <v>3.4425</v>
      </c>
      <c r="H228" s="3" t="n">
        <f aca="false">B228*$E$1862/E228</f>
        <v>0</v>
      </c>
      <c r="I228" s="3" t="n">
        <f aca="false">C228*$E$1862/E228</f>
        <v>0</v>
      </c>
      <c r="J228" s="5" t="e">
        <f aca="false">J227*((H228+(I228/12))/H227)</f>
        <v>#DIV/0!</v>
      </c>
      <c r="K228" s="3" t="n">
        <f aca="false">D228*$E$1862/E228</f>
        <v>0</v>
      </c>
      <c r="L228" s="5" t="e">
        <f aca="false">K228*(J228/H228)</f>
        <v>#DIV/0!</v>
      </c>
      <c r="M228" s="26" t="e">
        <f aca="false">H228/AVERAGE(K108:K227)</f>
        <v>#DIV/0!</v>
      </c>
      <c r="N228" s="6"/>
      <c r="O228" s="7" t="e">
        <f aca="false">J228/AVERAGE(L108:L227)</f>
        <v>#DIV/0!</v>
      </c>
      <c r="P228" s="7"/>
      <c r="Q228" s="29" t="e">
        <f aca="false">1/M228-(G228/100-(((E228/E108)^(1/10))-1))</f>
        <v>#DIV/0!</v>
      </c>
      <c r="R228" s="4" t="n">
        <f aca="false">((G228/G229+G228/1200+((1+G229/1200)^(-119))*(1-G228/G229)))</f>
        <v>1.00307855293616</v>
      </c>
      <c r="S228" s="4" t="n">
        <f aca="false">S227*R227*E227/E228</f>
        <v>4.00704539838863</v>
      </c>
      <c r="T228" s="10" t="e">
        <f aca="false">(($J348/$J228)^(1/10)-1)</f>
        <v>#DIV/0!</v>
      </c>
      <c r="U228" s="10" t="n">
        <f aca="false">(($S348/$S228)^(1/10)-1)</f>
        <v>0.0492732211830533</v>
      </c>
      <c r="V228" s="10" t="e">
        <f aca="false">T228-U228</f>
        <v>#DIV/0!</v>
      </c>
      <c r="W228" s="10"/>
      <c r="X228" s="11"/>
      <c r="Y228" s="28"/>
      <c r="Z228" s="28"/>
    </row>
    <row r="229" customFormat="false" ht="14.65" hidden="false" customHeight="false" outlineLevel="0" collapsed="false">
      <c r="A229" s="1" t="n">
        <v>1889.05</v>
      </c>
      <c r="B229" s="2" t="n">
        <v>5.32</v>
      </c>
      <c r="C229" s="3" t="n">
        <v>0.2258</v>
      </c>
      <c r="D229" s="2" t="n">
        <v>0.2767</v>
      </c>
      <c r="E229" s="2" t="n">
        <v>7.611651901</v>
      </c>
      <c r="F229" s="3" t="n">
        <f aca="false">F228+1/12</f>
        <v>1889.37499999998</v>
      </c>
      <c r="G229" s="4" t="n">
        <f aca="false">G225*8/12+G237*4/12</f>
        <v>3.44</v>
      </c>
      <c r="H229" s="3" t="n">
        <f aca="false">B229*$E$1862/E229</f>
        <v>0</v>
      </c>
      <c r="I229" s="3" t="n">
        <f aca="false">C229*$E$1862/E229</f>
        <v>0</v>
      </c>
      <c r="J229" s="5" t="e">
        <f aca="false">J228*((H229+(I229/12))/H228)</f>
        <v>#DIV/0!</v>
      </c>
      <c r="K229" s="3" t="n">
        <f aca="false">D229*$E$1862/E229</f>
        <v>0</v>
      </c>
      <c r="L229" s="5" t="e">
        <f aca="false">K229*(J229/H229)</f>
        <v>#DIV/0!</v>
      </c>
      <c r="M229" s="26" t="e">
        <f aca="false">H229/AVERAGE(K109:K228)</f>
        <v>#DIV/0!</v>
      </c>
      <c r="N229" s="6"/>
      <c r="O229" s="7" t="e">
        <f aca="false">J229/AVERAGE(L109:L228)</f>
        <v>#DIV/0!</v>
      </c>
      <c r="P229" s="7"/>
      <c r="Q229" s="29" t="e">
        <f aca="false">1/M229-(G229/100-(((E229/E109)^(1/10))-1))</f>
        <v>#DIV/0!</v>
      </c>
      <c r="R229" s="4" t="n">
        <f aca="false">((G229/G230+G229/1200+((1+G230/1200)^(-119))*(1-G229/G230)))</f>
        <v>1.00307649428589</v>
      </c>
      <c r="S229" s="4" t="n">
        <f aca="false">S228*R228*E228/E229</f>
        <v>4.11986519039357</v>
      </c>
      <c r="T229" s="10" t="e">
        <f aca="false">(($J349/$J229)^(1/10)-1)</f>
        <v>#DIV/0!</v>
      </c>
      <c r="U229" s="10" t="n">
        <f aca="false">(($S349/$S229)^(1/10)-1)</f>
        <v>0.0465978347458831</v>
      </c>
      <c r="V229" s="10" t="e">
        <f aca="false">T229-U229</f>
        <v>#DIV/0!</v>
      </c>
      <c r="W229" s="10"/>
      <c r="X229" s="11"/>
      <c r="Y229" s="28"/>
      <c r="Z229" s="28"/>
    </row>
    <row r="230" customFormat="false" ht="14.65" hidden="false" customHeight="false" outlineLevel="0" collapsed="false">
      <c r="A230" s="1" t="n">
        <v>1889.06</v>
      </c>
      <c r="B230" s="2" t="n">
        <v>5.41</v>
      </c>
      <c r="C230" s="3" t="n">
        <v>0.225</v>
      </c>
      <c r="D230" s="2" t="n">
        <v>0.28</v>
      </c>
      <c r="E230" s="2" t="n">
        <v>7.611651901</v>
      </c>
      <c r="F230" s="3" t="n">
        <f aca="false">F229+1/12</f>
        <v>1889.45833333332</v>
      </c>
      <c r="G230" s="4" t="n">
        <f aca="false">G225*7/12+G237*5/12</f>
        <v>3.4375</v>
      </c>
      <c r="H230" s="3" t="n">
        <f aca="false">B230*$E$1862/E230</f>
        <v>0</v>
      </c>
      <c r="I230" s="3" t="n">
        <f aca="false">C230*$E$1862/E230</f>
        <v>0</v>
      </c>
      <c r="J230" s="5" t="e">
        <f aca="false">J229*((H230+(I230/12))/H229)</f>
        <v>#DIV/0!</v>
      </c>
      <c r="K230" s="3" t="n">
        <f aca="false">D230*$E$1862/E230</f>
        <v>0</v>
      </c>
      <c r="L230" s="5" t="e">
        <f aca="false">K230*(J230/H230)</f>
        <v>#DIV/0!</v>
      </c>
      <c r="M230" s="26" t="e">
        <f aca="false">H230/AVERAGE(K110:K229)</f>
        <v>#DIV/0!</v>
      </c>
      <c r="N230" s="6"/>
      <c r="O230" s="7" t="e">
        <f aca="false">J230/AVERAGE(L110:L229)</f>
        <v>#DIV/0!</v>
      </c>
      <c r="P230" s="7"/>
      <c r="Q230" s="29" t="e">
        <f aca="false">1/M230-(G230/100-(((E230/E110)^(1/10))-1))</f>
        <v>#DIV/0!</v>
      </c>
      <c r="R230" s="4" t="n">
        <f aca="false">((G230/G231+G230/1200+((1+G231/1200)^(-119))*(1-G230/G231)))</f>
        <v>1.00307443563963</v>
      </c>
      <c r="S230" s="4" t="n">
        <f aca="false">S229*R229*E229/E230</f>
        <v>4.13253993211044</v>
      </c>
      <c r="T230" s="10" t="e">
        <f aca="false">(($J350/$J230)^(1/10)-1)</f>
        <v>#DIV/0!</v>
      </c>
      <c r="U230" s="10" t="n">
        <f aca="false">(($S350/$S230)^(1/10)-1)</f>
        <v>0.045106915051927</v>
      </c>
      <c r="V230" s="10" t="e">
        <f aca="false">T230-U230</f>
        <v>#DIV/0!</v>
      </c>
      <c r="W230" s="10"/>
      <c r="X230" s="11"/>
      <c r="Y230" s="28"/>
      <c r="Z230" s="28"/>
    </row>
    <row r="231" customFormat="false" ht="14.65" hidden="false" customHeight="false" outlineLevel="0" collapsed="false">
      <c r="A231" s="1" t="n">
        <v>1889.07</v>
      </c>
      <c r="B231" s="2" t="n">
        <v>5.3</v>
      </c>
      <c r="C231" s="3" t="n">
        <v>0.2242</v>
      </c>
      <c r="D231" s="2" t="n">
        <v>0.2833</v>
      </c>
      <c r="E231" s="2" t="n">
        <v>7.611651901</v>
      </c>
      <c r="F231" s="3" t="n">
        <f aca="false">F230+1/12</f>
        <v>1889.54166666665</v>
      </c>
      <c r="G231" s="4" t="n">
        <f aca="false">G225*6/12+G237*6/12</f>
        <v>3.435</v>
      </c>
      <c r="H231" s="3" t="n">
        <f aca="false">B231*$E$1862/E231</f>
        <v>0</v>
      </c>
      <c r="I231" s="3" t="n">
        <f aca="false">C231*$E$1862/E231</f>
        <v>0</v>
      </c>
      <c r="J231" s="5" t="e">
        <f aca="false">J230*((H231+(I231/12))/H230)</f>
        <v>#DIV/0!</v>
      </c>
      <c r="K231" s="3" t="n">
        <f aca="false">D231*$E$1862/E231</f>
        <v>0</v>
      </c>
      <c r="L231" s="5" t="e">
        <f aca="false">K231*(J231/H231)</f>
        <v>#DIV/0!</v>
      </c>
      <c r="M231" s="26" t="e">
        <f aca="false">H231/AVERAGE(K111:K230)</f>
        <v>#DIV/0!</v>
      </c>
      <c r="N231" s="6"/>
      <c r="O231" s="7" t="e">
        <f aca="false">J231/AVERAGE(L111:L230)</f>
        <v>#DIV/0!</v>
      </c>
      <c r="P231" s="7"/>
      <c r="Q231" s="29" t="e">
        <f aca="false">1/M231-(G231/100-(((E231/E111)^(1/10))-1))</f>
        <v>#DIV/0!</v>
      </c>
      <c r="R231" s="4" t="n">
        <f aca="false">((G231/G232+G231/1200+((1+G232/1200)^(-119))*(1-G231/G232)))</f>
        <v>1.00307237699739</v>
      </c>
      <c r="S231" s="4" t="n">
        <f aca="false">S230*R230*E230/E231</f>
        <v>4.1452451601599</v>
      </c>
      <c r="T231" s="10" t="e">
        <f aca="false">(($J351/$J231)^(1/10)-1)</f>
        <v>#DIV/0!</v>
      </c>
      <c r="U231" s="10" t="n">
        <f aca="false">(($S351/$S231)^(1/10)-1)</f>
        <v>0.0436372586448501</v>
      </c>
      <c r="V231" s="10" t="e">
        <f aca="false">T231-U231</f>
        <v>#DIV/0!</v>
      </c>
      <c r="W231" s="10"/>
      <c r="X231" s="11"/>
      <c r="Y231" s="28"/>
      <c r="Z231" s="28"/>
    </row>
    <row r="232" customFormat="false" ht="14.65" hidden="false" customHeight="false" outlineLevel="0" collapsed="false">
      <c r="A232" s="1" t="n">
        <v>1889.08</v>
      </c>
      <c r="B232" s="2" t="n">
        <v>5.37</v>
      </c>
      <c r="C232" s="3" t="n">
        <v>0.2233</v>
      </c>
      <c r="D232" s="2" t="n">
        <v>0.2867</v>
      </c>
      <c r="E232" s="2" t="n">
        <v>7.611651901</v>
      </c>
      <c r="F232" s="3" t="n">
        <f aca="false">F231+1/12</f>
        <v>1889.62499999998</v>
      </c>
      <c r="G232" s="4" t="n">
        <f aca="false">G225*5/12+G237*7/12</f>
        <v>3.4325</v>
      </c>
      <c r="H232" s="3" t="n">
        <f aca="false">B232*$E$1862/E232</f>
        <v>0</v>
      </c>
      <c r="I232" s="3" t="n">
        <f aca="false">C232*$E$1862/E232</f>
        <v>0</v>
      </c>
      <c r="J232" s="5" t="e">
        <f aca="false">J231*((H232+(I232/12))/H231)</f>
        <v>#DIV/0!</v>
      </c>
      <c r="K232" s="3" t="n">
        <f aca="false">D232*$E$1862/E232</f>
        <v>0</v>
      </c>
      <c r="L232" s="5" t="e">
        <f aca="false">K232*(J232/H232)</f>
        <v>#DIV/0!</v>
      </c>
      <c r="M232" s="26" t="e">
        <f aca="false">H232/AVERAGE(K112:K231)</f>
        <v>#DIV/0!</v>
      </c>
      <c r="N232" s="6"/>
      <c r="O232" s="7" t="e">
        <f aca="false">J232/AVERAGE(L112:L231)</f>
        <v>#DIV/0!</v>
      </c>
      <c r="P232" s="7"/>
      <c r="Q232" s="29" t="e">
        <f aca="false">1/M232-(G232/100-(((E232/E112)^(1/10))-1))</f>
        <v>#DIV/0!</v>
      </c>
      <c r="R232" s="4" t="n">
        <f aca="false">((G232/G233+G232/1200+((1+G233/1200)^(-119))*(1-G232/G233)))</f>
        <v>1.00307031835917</v>
      </c>
      <c r="S232" s="4" t="n">
        <f aca="false">S231*R231*E231/E232</f>
        <v>4.15798091603852</v>
      </c>
      <c r="T232" s="10" t="e">
        <f aca="false">(($J352/$J232)^(1/10)-1)</f>
        <v>#DIV/0!</v>
      </c>
      <c r="U232" s="10" t="n">
        <f aca="false">(($S352/$S232)^(1/10)-1)</f>
        <v>0.0421884124757914</v>
      </c>
      <c r="V232" s="10" t="e">
        <f aca="false">T232-U232</f>
        <v>#DIV/0!</v>
      </c>
      <c r="W232" s="10"/>
      <c r="X232" s="11"/>
      <c r="Y232" s="28"/>
      <c r="Z232" s="28"/>
    </row>
    <row r="233" customFormat="false" ht="14.65" hidden="false" customHeight="false" outlineLevel="0" collapsed="false">
      <c r="A233" s="1" t="n">
        <v>1889.09</v>
      </c>
      <c r="B233" s="2" t="n">
        <v>5.5</v>
      </c>
      <c r="C233" s="3" t="n">
        <v>0.2225</v>
      </c>
      <c r="D233" s="2" t="n">
        <v>0.29</v>
      </c>
      <c r="E233" s="2" t="n">
        <v>7.706792893</v>
      </c>
      <c r="F233" s="3" t="n">
        <f aca="false">F232+1/12</f>
        <v>1889.70833333332</v>
      </c>
      <c r="G233" s="4" t="n">
        <f aca="false">G225*4/12+G237*8/12</f>
        <v>3.43</v>
      </c>
      <c r="H233" s="3" t="n">
        <f aca="false">B233*$E$1862/E233</f>
        <v>0</v>
      </c>
      <c r="I233" s="3" t="n">
        <f aca="false">C233*$E$1862/E233</f>
        <v>0</v>
      </c>
      <c r="J233" s="5" t="e">
        <f aca="false">J232*((H233+(I233/12))/H232)</f>
        <v>#DIV/0!</v>
      </c>
      <c r="K233" s="3" t="n">
        <f aca="false">D233*$E$1862/E233</f>
        <v>0</v>
      </c>
      <c r="L233" s="5" t="e">
        <f aca="false">K233*(J233/H233)</f>
        <v>#DIV/0!</v>
      </c>
      <c r="M233" s="26" t="e">
        <f aca="false">H233/AVERAGE(K113:K232)</f>
        <v>#DIV/0!</v>
      </c>
      <c r="N233" s="6"/>
      <c r="O233" s="7" t="e">
        <f aca="false">J233/AVERAGE(L113:L232)</f>
        <v>#DIV/0!</v>
      </c>
      <c r="P233" s="7"/>
      <c r="Q233" s="29" t="e">
        <f aca="false">1/M233-(G233/100-(((E233/E113)^(1/10))-1))</f>
        <v>#DIV/0!</v>
      </c>
      <c r="R233" s="4" t="n">
        <f aca="false">((G233/G234+G233/1200+((1+G234/1200)^(-119))*(1-G233/G234)))</f>
        <v>1.00306825972497</v>
      </c>
      <c r="S233" s="4" t="n">
        <f aca="false">S232*R232*E232/E233</f>
        <v>4.11925902352574</v>
      </c>
      <c r="T233" s="10" t="e">
        <f aca="false">(($J353/$J233)^(1/10)-1)</f>
        <v>#DIV/0!</v>
      </c>
      <c r="U233" s="10" t="n">
        <f aca="false">(($S353/$S233)^(1/10)-1)</f>
        <v>0.0394183285409526</v>
      </c>
      <c r="V233" s="10" t="e">
        <f aca="false">T233-U233</f>
        <v>#DIV/0!</v>
      </c>
      <c r="W233" s="10"/>
      <c r="X233" s="11"/>
      <c r="Y233" s="28"/>
      <c r="Z233" s="28"/>
    </row>
    <row r="234" customFormat="false" ht="14.65" hidden="false" customHeight="false" outlineLevel="0" collapsed="false">
      <c r="A234" s="1" t="n">
        <v>1889.1</v>
      </c>
      <c r="B234" s="2" t="n">
        <v>5.4</v>
      </c>
      <c r="C234" s="3" t="n">
        <v>0.2217</v>
      </c>
      <c r="D234" s="2" t="n">
        <v>0.2933</v>
      </c>
      <c r="E234" s="2" t="n">
        <v>7.706792893</v>
      </c>
      <c r="F234" s="3" t="n">
        <f aca="false">F233+1/12</f>
        <v>1889.79166666665</v>
      </c>
      <c r="G234" s="4" t="n">
        <f aca="false">G225*3/12+G237*9/12</f>
        <v>3.4275</v>
      </c>
      <c r="H234" s="3" t="n">
        <f aca="false">B234*$E$1862/E234</f>
        <v>0</v>
      </c>
      <c r="I234" s="3" t="n">
        <f aca="false">C234*$E$1862/E234</f>
        <v>0</v>
      </c>
      <c r="J234" s="5" t="e">
        <f aca="false">J233*((H234+(I234/12))/H233)</f>
        <v>#DIV/0!</v>
      </c>
      <c r="K234" s="3" t="n">
        <f aca="false">D234*$E$1862/E234</f>
        <v>0</v>
      </c>
      <c r="L234" s="5" t="e">
        <f aca="false">K234*(J234/H234)</f>
        <v>#DIV/0!</v>
      </c>
      <c r="M234" s="26" t="e">
        <f aca="false">H234/AVERAGE(K114:K233)</f>
        <v>#DIV/0!</v>
      </c>
      <c r="N234" s="6"/>
      <c r="O234" s="7" t="e">
        <f aca="false">J234/AVERAGE(L114:L233)</f>
        <v>#DIV/0!</v>
      </c>
      <c r="P234" s="7"/>
      <c r="Q234" s="29" t="e">
        <f aca="false">1/M234-(G234/100-(((E234/E114)^(1/10))-1))</f>
        <v>#DIV/0!</v>
      </c>
      <c r="R234" s="4" t="n">
        <f aca="false">((G234/G235+G234/1200+((1+G235/1200)^(-119))*(1-G234/G235)))</f>
        <v>1.00306620109479</v>
      </c>
      <c r="S234" s="4" t="n">
        <f aca="false">S233*R233*E233/E234</f>
        <v>4.13189798008434</v>
      </c>
      <c r="T234" s="10" t="e">
        <f aca="false">(($J354/$J234)^(1/10)-1)</f>
        <v>#DIV/0!</v>
      </c>
      <c r="U234" s="10" t="n">
        <f aca="false">(($S354/$S234)^(1/10)-1)</f>
        <v>0.0380439205362984</v>
      </c>
      <c r="V234" s="10" t="e">
        <f aca="false">T234-U234</f>
        <v>#DIV/0!</v>
      </c>
      <c r="W234" s="10"/>
      <c r="X234" s="11"/>
      <c r="Y234" s="28"/>
      <c r="Z234" s="28"/>
    </row>
    <row r="235" customFormat="false" ht="14.65" hidden="false" customHeight="false" outlineLevel="0" collapsed="false">
      <c r="A235" s="1" t="n">
        <v>1889.11</v>
      </c>
      <c r="B235" s="2" t="n">
        <v>5.35</v>
      </c>
      <c r="C235" s="3" t="n">
        <v>0.2208</v>
      </c>
      <c r="D235" s="2" t="n">
        <v>0.2967</v>
      </c>
      <c r="E235" s="2" t="n">
        <v>7.706792893</v>
      </c>
      <c r="F235" s="3" t="n">
        <f aca="false">F234+1/12</f>
        <v>1889.87499999998</v>
      </c>
      <c r="G235" s="4" t="n">
        <f aca="false">G225*2/12+G237*10/12</f>
        <v>3.425</v>
      </c>
      <c r="H235" s="3" t="n">
        <f aca="false">B235*$E$1862/E235</f>
        <v>0</v>
      </c>
      <c r="I235" s="3" t="n">
        <f aca="false">C235*$E$1862/E235</f>
        <v>0</v>
      </c>
      <c r="J235" s="5" t="e">
        <f aca="false">J234*((H235+(I235/12))/H234)</f>
        <v>#DIV/0!</v>
      </c>
      <c r="K235" s="3" t="n">
        <f aca="false">D235*$E$1862/E235</f>
        <v>0</v>
      </c>
      <c r="L235" s="5" t="e">
        <f aca="false">K235*(J235/H235)</f>
        <v>#DIV/0!</v>
      </c>
      <c r="M235" s="26" t="e">
        <f aca="false">H235/AVERAGE(K115:K234)</f>
        <v>#DIV/0!</v>
      </c>
      <c r="N235" s="6"/>
      <c r="O235" s="7" t="e">
        <f aca="false">J235/AVERAGE(L115:L234)</f>
        <v>#DIV/0!</v>
      </c>
      <c r="P235" s="7"/>
      <c r="Q235" s="29" t="e">
        <f aca="false">1/M235-(G235/100-(((E235/E115)^(1/10))-1))</f>
        <v>#DIV/0!</v>
      </c>
      <c r="R235" s="4" t="n">
        <f aca="false">((G235/G236+G235/1200+((1+G236/1200)^(-119))*(1-G235/G236)))</f>
        <v>1.00306414246863</v>
      </c>
      <c r="S235" s="4" t="n">
        <f aca="false">S234*R234*E234/E235</f>
        <v>4.14456721019443</v>
      </c>
      <c r="T235" s="10" t="e">
        <f aca="false">(($J355/$J235)^(1/10)-1)</f>
        <v>#DIV/0!</v>
      </c>
      <c r="U235" s="10" t="n">
        <f aca="false">(($S355/$S235)^(1/10)-1)</f>
        <v>0.036687601738395</v>
      </c>
      <c r="V235" s="10" t="e">
        <f aca="false">T235-U235</f>
        <v>#DIV/0!</v>
      </c>
      <c r="W235" s="10"/>
      <c r="X235" s="11"/>
      <c r="Y235" s="28"/>
      <c r="Z235" s="28"/>
    </row>
    <row r="236" customFormat="false" ht="14.65" hidden="false" customHeight="false" outlineLevel="0" collapsed="false">
      <c r="A236" s="1" t="n">
        <v>1889.12</v>
      </c>
      <c r="B236" s="2" t="n">
        <v>5.32</v>
      </c>
      <c r="C236" s="3" t="n">
        <v>0.22</v>
      </c>
      <c r="D236" s="2" t="n">
        <v>0.3</v>
      </c>
      <c r="E236" s="2" t="n">
        <v>7.801941983</v>
      </c>
      <c r="F236" s="3" t="n">
        <f aca="false">F235+1/12</f>
        <v>1889.95833333332</v>
      </c>
      <c r="G236" s="4" t="n">
        <f aca="false">G225*1/12+G237*11/12</f>
        <v>3.4225</v>
      </c>
      <c r="H236" s="3" t="n">
        <f aca="false">B236*$E$1862/E236</f>
        <v>0</v>
      </c>
      <c r="I236" s="3" t="n">
        <f aca="false">C236*$E$1862/E236</f>
        <v>0</v>
      </c>
      <c r="J236" s="5" t="e">
        <f aca="false">J235*((H236+(I236/12))/H235)</f>
        <v>#DIV/0!</v>
      </c>
      <c r="K236" s="3" t="n">
        <f aca="false">D236*$E$1862/E236</f>
        <v>0</v>
      </c>
      <c r="L236" s="5" t="e">
        <f aca="false">K236*(J236/H236)</f>
        <v>#DIV/0!</v>
      </c>
      <c r="M236" s="26" t="e">
        <f aca="false">H236/AVERAGE(K116:K235)</f>
        <v>#DIV/0!</v>
      </c>
      <c r="N236" s="6"/>
      <c r="O236" s="7" t="e">
        <f aca="false">J236/AVERAGE(L116:L235)</f>
        <v>#DIV/0!</v>
      </c>
      <c r="P236" s="7"/>
      <c r="Q236" s="29" t="e">
        <f aca="false">1/M236-(G236/100-(((E236/E116)^(1/10))-1))</f>
        <v>#DIV/0!</v>
      </c>
      <c r="R236" s="4" t="n">
        <f aca="false">((G236/G237+G236/1200+((1+G237/1200)^(-119))*(1-G236/G237)))</f>
        <v>1.0030620838465</v>
      </c>
      <c r="S236" s="4" t="n">
        <f aca="false">S235*R235*E235/E236</f>
        <v>4.10656653797826</v>
      </c>
      <c r="T236" s="10" t="e">
        <f aca="false">(($J356/$J236)^(1/10)-1)</f>
        <v>#DIV/0!</v>
      </c>
      <c r="U236" s="10" t="n">
        <f aca="false">(($S356/$S236)^(1/10)-1)</f>
        <v>0.0366202424975894</v>
      </c>
      <c r="V236" s="10" t="e">
        <f aca="false">T236-U236</f>
        <v>#DIV/0!</v>
      </c>
      <c r="W236" s="10"/>
      <c r="X236" s="11"/>
      <c r="Y236" s="28"/>
      <c r="Z236" s="28"/>
    </row>
    <row r="237" customFormat="false" ht="14.65" hidden="false" customHeight="false" outlineLevel="0" collapsed="false">
      <c r="A237" s="1" t="n">
        <v>1890.01</v>
      </c>
      <c r="B237" s="2" t="n">
        <v>5.38</v>
      </c>
      <c r="C237" s="3" t="n">
        <v>0.22</v>
      </c>
      <c r="D237" s="2" t="n">
        <v>0.2992</v>
      </c>
      <c r="E237" s="2" t="n">
        <v>7.611651901</v>
      </c>
      <c r="F237" s="3" t="n">
        <f aca="false">F236+1/12</f>
        <v>1890.04166666665</v>
      </c>
      <c r="G237" s="4" t="n">
        <v>3.42</v>
      </c>
      <c r="H237" s="3" t="n">
        <f aca="false">B237*$E$1862/E237</f>
        <v>0</v>
      </c>
      <c r="I237" s="3" t="n">
        <f aca="false">C237*$E$1862/E237</f>
        <v>0</v>
      </c>
      <c r="J237" s="5" t="e">
        <f aca="false">J236*((H237+(I237/12))/H236)</f>
        <v>#DIV/0!</v>
      </c>
      <c r="K237" s="3" t="n">
        <f aca="false">D237*$E$1862/E237</f>
        <v>0</v>
      </c>
      <c r="L237" s="5" t="e">
        <f aca="false">K237*(J237/H237)</f>
        <v>#DIV/0!</v>
      </c>
      <c r="M237" s="26" t="e">
        <f aca="false">H237/AVERAGE(K117:K236)</f>
        <v>#DIV/0!</v>
      </c>
      <c r="N237" s="6"/>
      <c r="O237" s="7" t="e">
        <f aca="false">J237/AVERAGE(L117:L236)</f>
        <v>#DIV/0!</v>
      </c>
      <c r="P237" s="7"/>
      <c r="Q237" s="29" t="e">
        <f aca="false">1/M237-(G237/100-(((E237/E117)^(1/10))-1))</f>
        <v>#DIV/0!</v>
      </c>
      <c r="R237" s="4" t="n">
        <f aca="false">((G237/G238+G237/1200+((1+G238/1200)^(-119))*(1-G237/G238)))</f>
        <v>1.00145109434802</v>
      </c>
      <c r="S237" s="4" t="n">
        <f aca="false">S236*R236*E236/E237</f>
        <v>4.2221190609681</v>
      </c>
      <c r="T237" s="10" t="e">
        <f aca="false">(($J357/$J237)^(1/10)-1)</f>
        <v>#DIV/0!</v>
      </c>
      <c r="U237" s="10" t="n">
        <f aca="false">(($S357/$S237)^(1/10)-1)</f>
        <v>0.0339817391097668</v>
      </c>
      <c r="V237" s="10" t="e">
        <f aca="false">T237-U237</f>
        <v>#DIV/0!</v>
      </c>
      <c r="W237" s="10"/>
      <c r="X237" s="11"/>
      <c r="Y237" s="28"/>
      <c r="Z237" s="28"/>
    </row>
    <row r="238" customFormat="false" ht="14.65" hidden="false" customHeight="false" outlineLevel="0" collapsed="false">
      <c r="A238" s="1" t="n">
        <v>1890.02</v>
      </c>
      <c r="B238" s="2" t="n">
        <v>5.32</v>
      </c>
      <c r="C238" s="3" t="n">
        <v>0.22</v>
      </c>
      <c r="D238" s="2" t="n">
        <v>0.2983</v>
      </c>
      <c r="E238" s="2" t="n">
        <v>7.611651901</v>
      </c>
      <c r="F238" s="3" t="n">
        <f aca="false">F237+1/12</f>
        <v>1890.12499999998</v>
      </c>
      <c r="G238" s="4" t="n">
        <f aca="false">G237*11/12+G249*1/12</f>
        <v>3.43666666666667</v>
      </c>
      <c r="H238" s="3" t="n">
        <f aca="false">B238*$E$1862/E238</f>
        <v>0</v>
      </c>
      <c r="I238" s="3" t="n">
        <f aca="false">C238*$E$1862/E238</f>
        <v>0</v>
      </c>
      <c r="J238" s="5" t="e">
        <f aca="false">J237*((H238+(I238/12))/H237)</f>
        <v>#DIV/0!</v>
      </c>
      <c r="K238" s="3" t="n">
        <f aca="false">D238*$E$1862/E238</f>
        <v>0</v>
      </c>
      <c r="L238" s="5" t="e">
        <f aca="false">K238*(J238/H238)</f>
        <v>#DIV/0!</v>
      </c>
      <c r="M238" s="26" t="e">
        <f aca="false">H238/AVERAGE(K118:K237)</f>
        <v>#DIV/0!</v>
      </c>
      <c r="N238" s="6"/>
      <c r="O238" s="7" t="e">
        <f aca="false">J238/AVERAGE(L118:L237)</f>
        <v>#DIV/0!</v>
      </c>
      <c r="P238" s="7"/>
      <c r="Q238" s="29" t="e">
        <f aca="false">1/M238-(G238/100-(((E238/E118)^(1/10))-1))</f>
        <v>#DIV/0!</v>
      </c>
      <c r="R238" s="4" t="n">
        <f aca="false">((G238/G239+G238/1200+((1+G239/1200)^(-119))*(1-G238/G239)))</f>
        <v>1.00146607981551</v>
      </c>
      <c r="S238" s="4" t="n">
        <f aca="false">S237*R237*E237/E238</f>
        <v>4.22824575407412</v>
      </c>
      <c r="T238" s="10" t="e">
        <f aca="false">(($J358/$J238)^(1/10)-1)</f>
        <v>#DIV/0!</v>
      </c>
      <c r="U238" s="10" t="n">
        <f aca="false">(($S358/$S238)^(1/10)-1)</f>
        <v>0.0329017389378912</v>
      </c>
      <c r="V238" s="10" t="e">
        <f aca="false">T238-U238</f>
        <v>#DIV/0!</v>
      </c>
      <c r="W238" s="10"/>
      <c r="X238" s="11"/>
      <c r="Y238" s="28"/>
      <c r="Z238" s="28"/>
    </row>
    <row r="239" customFormat="false" ht="14.65" hidden="false" customHeight="false" outlineLevel="0" collapsed="false">
      <c r="A239" s="1" t="n">
        <v>1890.03</v>
      </c>
      <c r="B239" s="2" t="n">
        <v>5.28</v>
      </c>
      <c r="C239" s="3" t="n">
        <v>0.22</v>
      </c>
      <c r="D239" s="2" t="n">
        <v>0.2975</v>
      </c>
      <c r="E239" s="2" t="n">
        <v>7.611651901</v>
      </c>
      <c r="F239" s="3" t="n">
        <f aca="false">F238+1/12</f>
        <v>1890.20833333332</v>
      </c>
      <c r="G239" s="4" t="n">
        <f aca="false">G237*10/12+G249*2/12</f>
        <v>3.45333333333333</v>
      </c>
      <c r="H239" s="3" t="n">
        <f aca="false">B239*$E$1862/E239</f>
        <v>0</v>
      </c>
      <c r="I239" s="3" t="n">
        <f aca="false">C239*$E$1862/E239</f>
        <v>0</v>
      </c>
      <c r="J239" s="5" t="e">
        <f aca="false">J238*((H239+(I239/12))/H238)</f>
        <v>#DIV/0!</v>
      </c>
      <c r="K239" s="3" t="n">
        <f aca="false">D239*$E$1862/E239</f>
        <v>0</v>
      </c>
      <c r="L239" s="5" t="e">
        <f aca="false">K239*(J239/H239)</f>
        <v>#DIV/0!</v>
      </c>
      <c r="M239" s="26" t="e">
        <f aca="false">H239/AVERAGE(K119:K238)</f>
        <v>#DIV/0!</v>
      </c>
      <c r="N239" s="6"/>
      <c r="O239" s="7" t="e">
        <f aca="false">J239/AVERAGE(L119:L238)</f>
        <v>#DIV/0!</v>
      </c>
      <c r="P239" s="7"/>
      <c r="Q239" s="29" t="e">
        <f aca="false">1/M239-(G239/100-(((E239/E119)^(1/10))-1))</f>
        <v>#DIV/0!</v>
      </c>
      <c r="R239" s="4" t="n">
        <f aca="false">((G239/G240+G239/1200+((1+G240/1200)^(-119))*(1-G239/G240)))</f>
        <v>1.00148106409399</v>
      </c>
      <c r="S239" s="4" t="n">
        <f aca="false">S238*R238*E238/E239</f>
        <v>4.23444469982919</v>
      </c>
      <c r="T239" s="10" t="e">
        <f aca="false">(($J359/$J239)^(1/10)-1)</f>
        <v>#DIV/0!</v>
      </c>
      <c r="U239" s="10" t="n">
        <f aca="false">(($S359/$S239)^(1/10)-1)</f>
        <v>0.0330573810663375</v>
      </c>
      <c r="V239" s="10" t="e">
        <f aca="false">T239-U239</f>
        <v>#DIV/0!</v>
      </c>
      <c r="W239" s="10"/>
      <c r="X239" s="11"/>
      <c r="Y239" s="28"/>
      <c r="Z239" s="28"/>
    </row>
    <row r="240" customFormat="false" ht="14.65" hidden="false" customHeight="false" outlineLevel="0" collapsed="false">
      <c r="A240" s="1" t="n">
        <v>1890.04</v>
      </c>
      <c r="B240" s="2" t="n">
        <v>5.39</v>
      </c>
      <c r="C240" s="3" t="n">
        <v>0.22</v>
      </c>
      <c r="D240" s="2" t="n">
        <v>0.2967</v>
      </c>
      <c r="E240" s="2" t="n">
        <v>7.611651901</v>
      </c>
      <c r="F240" s="3" t="n">
        <f aca="false">F239+1/12</f>
        <v>1890.29166666665</v>
      </c>
      <c r="G240" s="4" t="n">
        <f aca="false">G237*9/12+G249*3/12</f>
        <v>3.47</v>
      </c>
      <c r="H240" s="3" t="n">
        <f aca="false">B240*$E$1862/E240</f>
        <v>0</v>
      </c>
      <c r="I240" s="3" t="n">
        <f aca="false">C240*$E$1862/E240</f>
        <v>0</v>
      </c>
      <c r="J240" s="5" t="e">
        <f aca="false">J239*((H240+(I240/12))/H239)</f>
        <v>#DIV/0!</v>
      </c>
      <c r="K240" s="3" t="n">
        <f aca="false">D240*$E$1862/E240</f>
        <v>0</v>
      </c>
      <c r="L240" s="5" t="e">
        <f aca="false">K240*(J240/H240)</f>
        <v>#DIV/0!</v>
      </c>
      <c r="M240" s="26" t="e">
        <f aca="false">H240/AVERAGE(K120:K239)</f>
        <v>#DIV/0!</v>
      </c>
      <c r="N240" s="6"/>
      <c r="O240" s="7" t="e">
        <f aca="false">J240/AVERAGE(L120:L239)</f>
        <v>#DIV/0!</v>
      </c>
      <c r="P240" s="7"/>
      <c r="Q240" s="29" t="e">
        <f aca="false">1/M240-(G240/100-(((E240/E120)^(1/10))-1))</f>
        <v>#DIV/0!</v>
      </c>
      <c r="R240" s="4" t="n">
        <f aca="false">((G240/G241+G240/1200+((1+G241/1200)^(-119))*(1-G240/G241)))</f>
        <v>1.00149604718493</v>
      </c>
      <c r="S240" s="4" t="n">
        <f aca="false">S239*R239*E239/E240</f>
        <v>4.24071618383209</v>
      </c>
      <c r="T240" s="10" t="e">
        <f aca="false">(($J360/$J240)^(1/10)-1)</f>
        <v>#DIV/0!</v>
      </c>
      <c r="U240" s="10" t="n">
        <f aca="false">(($S360/$S240)^(1/10)-1)</f>
        <v>0.0332111502438131</v>
      </c>
      <c r="V240" s="10" t="e">
        <f aca="false">T240-U240</f>
        <v>#DIV/0!</v>
      </c>
      <c r="W240" s="10"/>
      <c r="X240" s="11"/>
      <c r="Y240" s="28"/>
      <c r="Z240" s="28"/>
    </row>
    <row r="241" customFormat="false" ht="14.65" hidden="false" customHeight="false" outlineLevel="0" collapsed="false">
      <c r="A241" s="1" t="n">
        <v>1890.05</v>
      </c>
      <c r="B241" s="2" t="n">
        <v>5.62</v>
      </c>
      <c r="C241" s="3" t="n">
        <v>0.22</v>
      </c>
      <c r="D241" s="2" t="n">
        <v>0.2958</v>
      </c>
      <c r="E241" s="2" t="n">
        <v>7.706792893</v>
      </c>
      <c r="F241" s="3" t="n">
        <f aca="false">F240+1/12</f>
        <v>1890.37499999998</v>
      </c>
      <c r="G241" s="4" t="n">
        <f aca="false">G237*8/12+G249*4/12</f>
        <v>3.48666666666667</v>
      </c>
      <c r="H241" s="3" t="n">
        <f aca="false">B241*$E$1862/E241</f>
        <v>0</v>
      </c>
      <c r="I241" s="3" t="n">
        <f aca="false">C241*$E$1862/E241</f>
        <v>0</v>
      </c>
      <c r="J241" s="5" t="e">
        <f aca="false">J240*((H241+(I241/12))/H240)</f>
        <v>#DIV/0!</v>
      </c>
      <c r="K241" s="3" t="n">
        <f aca="false">D241*$E$1862/E241</f>
        <v>0</v>
      </c>
      <c r="L241" s="5" t="e">
        <f aca="false">K241*(J241/H241)</f>
        <v>#DIV/0!</v>
      </c>
      <c r="M241" s="26" t="e">
        <f aca="false">H241/AVERAGE(K121:K240)</f>
        <v>#DIV/0!</v>
      </c>
      <c r="N241" s="6"/>
      <c r="O241" s="7" t="e">
        <f aca="false">J241/AVERAGE(L121:L240)</f>
        <v>#DIV/0!</v>
      </c>
      <c r="P241" s="7"/>
      <c r="Q241" s="29" t="e">
        <f aca="false">1/M241-(G241/100-(((E241/E121)^(1/10))-1))</f>
        <v>#DIV/0!</v>
      </c>
      <c r="R241" s="4" t="n">
        <f aca="false">((G241/G242+G241/1200+((1+G242/1200)^(-119))*(1-G241/G242)))</f>
        <v>1.0015110290898</v>
      </c>
      <c r="S241" s="4" t="n">
        <f aca="false">S240*R240*E240/E241</f>
        <v>4.19463018428673</v>
      </c>
      <c r="T241" s="10" t="e">
        <f aca="false">(($J361/$J241)^(1/10)-1)</f>
        <v>#DIV/0!</v>
      </c>
      <c r="U241" s="10" t="n">
        <f aca="false">(($S361/$S241)^(1/10)-1)</f>
        <v>0.0371437164272777</v>
      </c>
      <c r="V241" s="10" t="e">
        <f aca="false">T241-U241</f>
        <v>#DIV/0!</v>
      </c>
      <c r="W241" s="10"/>
      <c r="X241" s="11"/>
      <c r="Y241" s="28"/>
      <c r="Z241" s="28"/>
    </row>
    <row r="242" customFormat="false" ht="14.65" hidden="false" customHeight="false" outlineLevel="0" collapsed="false">
      <c r="A242" s="1" t="n">
        <v>1890.06</v>
      </c>
      <c r="B242" s="2" t="n">
        <v>5.58</v>
      </c>
      <c r="C242" s="3" t="n">
        <v>0.22</v>
      </c>
      <c r="D242" s="2" t="n">
        <v>0.295</v>
      </c>
      <c r="E242" s="2" t="n">
        <v>7.706792893</v>
      </c>
      <c r="F242" s="3" t="n">
        <f aca="false">F241+1/12</f>
        <v>1890.45833333332</v>
      </c>
      <c r="G242" s="4" t="n">
        <f aca="false">G237*7/12+G249*5/12</f>
        <v>3.50333333333333</v>
      </c>
      <c r="H242" s="3" t="n">
        <f aca="false">B242*$E$1862/E242</f>
        <v>0</v>
      </c>
      <c r="I242" s="3" t="n">
        <f aca="false">C242*$E$1862/E242</f>
        <v>0</v>
      </c>
      <c r="J242" s="5" t="e">
        <f aca="false">J241*((H242+(I242/12))/H241)</f>
        <v>#DIV/0!</v>
      </c>
      <c r="K242" s="3" t="n">
        <f aca="false">D242*$E$1862/E242</f>
        <v>0</v>
      </c>
      <c r="L242" s="5" t="e">
        <f aca="false">K242*(J242/H242)</f>
        <v>#DIV/0!</v>
      </c>
      <c r="M242" s="26" t="e">
        <f aca="false">H242/AVERAGE(K122:K241)</f>
        <v>#DIV/0!</v>
      </c>
      <c r="N242" s="6"/>
      <c r="O242" s="7" t="e">
        <f aca="false">J242/AVERAGE(L122:L241)</f>
        <v>#DIV/0!</v>
      </c>
      <c r="P242" s="7"/>
      <c r="Q242" s="29" t="e">
        <f aca="false">1/M242-(G242/100-(((E242/E122)^(1/10))-1))</f>
        <v>#DIV/0!</v>
      </c>
      <c r="R242" s="4" t="n">
        <f aca="false">((G242/G243+G242/1200+((1+G243/1200)^(-119))*(1-G242/G243)))</f>
        <v>1.00152600981009</v>
      </c>
      <c r="S242" s="4" t="n">
        <f aca="false">S241*R241*E241/E242</f>
        <v>4.20096839251615</v>
      </c>
      <c r="T242" s="10" t="e">
        <f aca="false">(($J362/$J242)^(1/10)-1)</f>
        <v>#DIV/0!</v>
      </c>
      <c r="U242" s="10" t="n">
        <f aca="false">(($S362/$S242)^(1/10)-1)</f>
        <v>0.038567883928621</v>
      </c>
      <c r="V242" s="10" t="e">
        <f aca="false">T242-U242</f>
        <v>#DIV/0!</v>
      </c>
      <c r="W242" s="10"/>
      <c r="X242" s="11"/>
      <c r="Y242" s="28"/>
      <c r="Z242" s="28"/>
    </row>
    <row r="243" customFormat="false" ht="14.65" hidden="false" customHeight="false" outlineLevel="0" collapsed="false">
      <c r="A243" s="1" t="n">
        <v>1890.07</v>
      </c>
      <c r="B243" s="2" t="n">
        <v>5.54</v>
      </c>
      <c r="C243" s="3" t="n">
        <v>0.22</v>
      </c>
      <c r="D243" s="2" t="n">
        <v>0.2942</v>
      </c>
      <c r="E243" s="2" t="n">
        <v>7.706792893</v>
      </c>
      <c r="F243" s="3" t="n">
        <f aca="false">F242+1/12</f>
        <v>1890.54166666665</v>
      </c>
      <c r="G243" s="4" t="n">
        <f aca="false">G237*6/12+G249*6/12</f>
        <v>3.52</v>
      </c>
      <c r="H243" s="3" t="n">
        <f aca="false">B243*$E$1862/E243</f>
        <v>0</v>
      </c>
      <c r="I243" s="3" t="n">
        <f aca="false">C243*$E$1862/E243</f>
        <v>0</v>
      </c>
      <c r="J243" s="5" t="e">
        <f aca="false">J242*((H243+(I243/12))/H242)</f>
        <v>#DIV/0!</v>
      </c>
      <c r="K243" s="3" t="n">
        <f aca="false">D243*$E$1862/E243</f>
        <v>0</v>
      </c>
      <c r="L243" s="5" t="e">
        <f aca="false">K243*(J243/H243)</f>
        <v>#DIV/0!</v>
      </c>
      <c r="M243" s="26" t="e">
        <f aca="false">H243/AVERAGE(K123:K242)</f>
        <v>#DIV/0!</v>
      </c>
      <c r="N243" s="6"/>
      <c r="O243" s="7" t="e">
        <f aca="false">J243/AVERAGE(L123:L242)</f>
        <v>#DIV/0!</v>
      </c>
      <c r="P243" s="7"/>
      <c r="Q243" s="29" t="e">
        <f aca="false">1/M243-(G243/100-(((E243/E123)^(1/10))-1))</f>
        <v>#DIV/0!</v>
      </c>
      <c r="R243" s="4" t="n">
        <f aca="false">((G243/G244+G243/1200+((1+G244/1200)^(-119))*(1-G243/G244)))</f>
        <v>1.00154098934727</v>
      </c>
      <c r="S243" s="4" t="n">
        <f aca="false">S242*R242*E242/E243</f>
        <v>4.20737911149501</v>
      </c>
      <c r="T243" s="10" t="e">
        <f aca="false">(($J363/$J243)^(1/10)-1)</f>
        <v>#DIV/0!</v>
      </c>
      <c r="U243" s="10" t="n">
        <f aca="false">(($S363/$S243)^(1/10)-1)</f>
        <v>0.0374429746838956</v>
      </c>
      <c r="V243" s="10" t="e">
        <f aca="false">T243-U243</f>
        <v>#DIV/0!</v>
      </c>
      <c r="W243" s="10"/>
      <c r="X243" s="11"/>
      <c r="Y243" s="28"/>
      <c r="Z243" s="28"/>
    </row>
    <row r="244" customFormat="false" ht="14.65" hidden="false" customHeight="false" outlineLevel="0" collapsed="false">
      <c r="A244" s="1" t="n">
        <v>1890.08</v>
      </c>
      <c r="B244" s="2" t="n">
        <v>5.41</v>
      </c>
      <c r="C244" s="3" t="n">
        <v>0.22</v>
      </c>
      <c r="D244" s="2" t="n">
        <v>0.2933</v>
      </c>
      <c r="E244" s="2" t="n">
        <v>7.992232066</v>
      </c>
      <c r="F244" s="3" t="n">
        <f aca="false">F243+1/12</f>
        <v>1890.62499999998</v>
      </c>
      <c r="G244" s="4" t="n">
        <f aca="false">G237*5/12+G249*7/12</f>
        <v>3.53666666666667</v>
      </c>
      <c r="H244" s="3" t="n">
        <f aca="false">B244*$E$1862/E244</f>
        <v>0</v>
      </c>
      <c r="I244" s="3" t="n">
        <f aca="false">C244*$E$1862/E244</f>
        <v>0</v>
      </c>
      <c r="J244" s="5" t="e">
        <f aca="false">J243*((H244+(I244/12))/H243)</f>
        <v>#DIV/0!</v>
      </c>
      <c r="K244" s="3" t="n">
        <f aca="false">D244*$E$1862/E244</f>
        <v>0</v>
      </c>
      <c r="L244" s="5" t="e">
        <f aca="false">K244*(J244/H244)</f>
        <v>#DIV/0!</v>
      </c>
      <c r="M244" s="26" t="e">
        <f aca="false">H244/AVERAGE(K124:K243)</f>
        <v>#DIV/0!</v>
      </c>
      <c r="N244" s="6"/>
      <c r="O244" s="7" t="e">
        <f aca="false">J244/AVERAGE(L124:L243)</f>
        <v>#DIV/0!</v>
      </c>
      <c r="P244" s="7"/>
      <c r="Q244" s="29" t="e">
        <f aca="false">1/M244-(G244/100-(((E244/E124)^(1/10))-1))</f>
        <v>#DIV/0!</v>
      </c>
      <c r="R244" s="4" t="n">
        <f aca="false">((G244/G245+G244/1200+((1+G245/1200)^(-119))*(1-G244/G245)))</f>
        <v>1.0015559677028</v>
      </c>
      <c r="S244" s="4" t="n">
        <f aca="false">S243*R243*E243/E244</f>
        <v>4.06336632389473</v>
      </c>
      <c r="T244" s="10" t="e">
        <f aca="false">(($J364/$J244)^(1/10)-1)</f>
        <v>#DIV/0!</v>
      </c>
      <c r="U244" s="10" t="n">
        <f aca="false">(($S364/$S244)^(1/10)-1)</f>
        <v>0.0426487529392785</v>
      </c>
      <c r="V244" s="10" t="e">
        <f aca="false">T244-U244</f>
        <v>#DIV/0!</v>
      </c>
      <c r="W244" s="10"/>
      <c r="X244" s="11"/>
      <c r="Y244" s="28"/>
      <c r="Z244" s="28"/>
    </row>
    <row r="245" customFormat="false" ht="14.65" hidden="false" customHeight="false" outlineLevel="0" collapsed="false">
      <c r="A245" s="1" t="n">
        <v>1890.09</v>
      </c>
      <c r="B245" s="2" t="n">
        <v>5.32</v>
      </c>
      <c r="C245" s="3" t="n">
        <v>0.22</v>
      </c>
      <c r="D245" s="2" t="n">
        <v>0.2925</v>
      </c>
      <c r="E245" s="2" t="n">
        <v>8.087381157</v>
      </c>
      <c r="F245" s="3" t="n">
        <f aca="false">F244+1/12</f>
        <v>1890.70833333332</v>
      </c>
      <c r="G245" s="4" t="n">
        <f aca="false">G237*4/12+G249*8/12</f>
        <v>3.55333333333333</v>
      </c>
      <c r="H245" s="3" t="n">
        <f aca="false">B245*$E$1862/E245</f>
        <v>0</v>
      </c>
      <c r="I245" s="3" t="n">
        <f aca="false">C245*$E$1862/E245</f>
        <v>0</v>
      </c>
      <c r="J245" s="5" t="e">
        <f aca="false">J244*((H245+(I245/12))/H244)</f>
        <v>#DIV/0!</v>
      </c>
      <c r="K245" s="3" t="n">
        <f aca="false">D245*$E$1862/E245</f>
        <v>0</v>
      </c>
      <c r="L245" s="5" t="e">
        <f aca="false">K245*(J245/H245)</f>
        <v>#DIV/0!</v>
      </c>
      <c r="M245" s="26" t="e">
        <f aca="false">H245/AVERAGE(K125:K244)</f>
        <v>#DIV/0!</v>
      </c>
      <c r="N245" s="6"/>
      <c r="O245" s="7" t="e">
        <f aca="false">J245/AVERAGE(L125:L244)</f>
        <v>#DIV/0!</v>
      </c>
      <c r="P245" s="7"/>
      <c r="Q245" s="29" t="e">
        <f aca="false">1/M245-(G245/100-(((E245/E125)^(1/10))-1))</f>
        <v>#DIV/0!</v>
      </c>
      <c r="R245" s="4" t="n">
        <f aca="false">((G245/G246+G245/1200+((1+G246/1200)^(-119))*(1-G245/G246)))</f>
        <v>1.00157094487816</v>
      </c>
      <c r="S245" s="4" t="n">
        <f aca="false">S244*R244*E244/E245</f>
        <v>4.02180837281249</v>
      </c>
      <c r="T245" s="10" t="e">
        <f aca="false">(($J365/$J245)^(1/10)-1)</f>
        <v>#DIV/0!</v>
      </c>
      <c r="U245" s="10" t="n">
        <f aca="false">(($S365/$S245)^(1/10)-1)</f>
        <v>0.0427489532074623</v>
      </c>
      <c r="V245" s="10" t="e">
        <f aca="false">T245-U245</f>
        <v>#DIV/0!</v>
      </c>
      <c r="W245" s="10"/>
      <c r="X245" s="11"/>
      <c r="Y245" s="28"/>
      <c r="Z245" s="28"/>
    </row>
    <row r="246" customFormat="false" ht="14.65" hidden="false" customHeight="false" outlineLevel="0" collapsed="false">
      <c r="A246" s="1" t="n">
        <v>1890.1</v>
      </c>
      <c r="B246" s="2" t="n">
        <v>5.08</v>
      </c>
      <c r="C246" s="3" t="n">
        <v>0.22</v>
      </c>
      <c r="D246" s="2" t="n">
        <v>0.2917</v>
      </c>
      <c r="E246" s="2" t="n">
        <v>8.087381157</v>
      </c>
      <c r="F246" s="3" t="n">
        <f aca="false">F245+1/12</f>
        <v>1890.79166666665</v>
      </c>
      <c r="G246" s="4" t="n">
        <f aca="false">G237*3/12+G249*9/12</f>
        <v>3.57</v>
      </c>
      <c r="H246" s="3" t="n">
        <f aca="false">B246*$E$1862/E246</f>
        <v>0</v>
      </c>
      <c r="I246" s="3" t="n">
        <f aca="false">C246*$E$1862/E246</f>
        <v>0</v>
      </c>
      <c r="J246" s="5" t="e">
        <f aca="false">J245*((H246+(I246/12))/H245)</f>
        <v>#DIV/0!</v>
      </c>
      <c r="K246" s="3" t="n">
        <f aca="false">D246*$E$1862/E246</f>
        <v>0</v>
      </c>
      <c r="L246" s="5" t="e">
        <f aca="false">K246*(J246/H246)</f>
        <v>#DIV/0!</v>
      </c>
      <c r="M246" s="26" t="e">
        <f aca="false">H246/AVERAGE(K126:K245)</f>
        <v>#DIV/0!</v>
      </c>
      <c r="N246" s="6"/>
      <c r="O246" s="7" t="e">
        <f aca="false">J246/AVERAGE(L126:L245)</f>
        <v>#DIV/0!</v>
      </c>
      <c r="P246" s="7"/>
      <c r="Q246" s="29" t="e">
        <f aca="false">1/M246-(G246/100-(((E246/E126)^(1/10))-1))</f>
        <v>#DIV/0!</v>
      </c>
      <c r="R246" s="4" t="n">
        <f aca="false">((G246/G247+G246/1200+((1+G247/1200)^(-119))*(1-G246/G247)))</f>
        <v>1.00158592087482</v>
      </c>
      <c r="S246" s="4" t="n">
        <f aca="false">S245*R245*E245/E246</f>
        <v>4.02812641207671</v>
      </c>
      <c r="T246" s="10" t="e">
        <f aca="false">(($J366/$J246)^(1/10)-1)</f>
        <v>#DIV/0!</v>
      </c>
      <c r="U246" s="10" t="n">
        <f aca="false">(($S366/$S246)^(1/10)-1)</f>
        <v>0.0441731541542547</v>
      </c>
      <c r="V246" s="10" t="e">
        <f aca="false">T246-U246</f>
        <v>#DIV/0!</v>
      </c>
      <c r="W246" s="10"/>
      <c r="X246" s="11"/>
      <c r="Y246" s="28"/>
      <c r="Z246" s="28"/>
    </row>
    <row r="247" customFormat="false" ht="14.65" hidden="false" customHeight="false" outlineLevel="0" collapsed="false">
      <c r="A247" s="1" t="n">
        <v>1890.11</v>
      </c>
      <c r="B247" s="2" t="n">
        <v>4.71</v>
      </c>
      <c r="C247" s="3" t="n">
        <v>0.22</v>
      </c>
      <c r="D247" s="2" t="n">
        <v>0.2908</v>
      </c>
      <c r="E247" s="2" t="n">
        <v>7.897091074</v>
      </c>
      <c r="F247" s="3" t="n">
        <f aca="false">F246+1/12</f>
        <v>1890.87499999998</v>
      </c>
      <c r="G247" s="4" t="n">
        <f aca="false">G237*2/12+G249*10/12</f>
        <v>3.58666666666667</v>
      </c>
      <c r="H247" s="3" t="n">
        <f aca="false">B247*$E$1862/E247</f>
        <v>0</v>
      </c>
      <c r="I247" s="3" t="n">
        <f aca="false">C247*$E$1862/E247</f>
        <v>0</v>
      </c>
      <c r="J247" s="5" t="e">
        <f aca="false">J246*((H247+(I247/12))/H246)</f>
        <v>#DIV/0!</v>
      </c>
      <c r="K247" s="3" t="n">
        <f aca="false">D247*$E$1862/E247</f>
        <v>0</v>
      </c>
      <c r="L247" s="5" t="e">
        <f aca="false">K247*(J247/H247)</f>
        <v>#DIV/0!</v>
      </c>
      <c r="M247" s="26" t="e">
        <f aca="false">H247/AVERAGE(K127:K246)</f>
        <v>#DIV/0!</v>
      </c>
      <c r="N247" s="6"/>
      <c r="O247" s="7" t="e">
        <f aca="false">J247/AVERAGE(L127:L246)</f>
        <v>#DIV/0!</v>
      </c>
      <c r="P247" s="7"/>
      <c r="Q247" s="29" t="e">
        <f aca="false">1/M247-(G247/100-(((E247/E127)^(1/10))-1))</f>
        <v>#DIV/0!</v>
      </c>
      <c r="R247" s="4" t="n">
        <f aca="false">((G247/G248+G247/1200+((1+G248/1200)^(-119))*(1-G247/G248)))</f>
        <v>1.00160089569424</v>
      </c>
      <c r="S247" s="4" t="n">
        <f aca="false">S246*R246*E246/E247</f>
        <v>4.13173127567512</v>
      </c>
      <c r="T247" s="10" t="e">
        <f aca="false">(($J367/$J247)^(1/10)-1)</f>
        <v>#DIV/0!</v>
      </c>
      <c r="U247" s="10" t="n">
        <f aca="false">(($S367/$S247)^(1/10)-1)</f>
        <v>0.0418315566626479</v>
      </c>
      <c r="V247" s="10" t="e">
        <f aca="false">T247-U247</f>
        <v>#DIV/0!</v>
      </c>
      <c r="W247" s="10"/>
      <c r="X247" s="11"/>
      <c r="Y247" s="28"/>
      <c r="Z247" s="28"/>
    </row>
    <row r="248" customFormat="false" ht="14.65" hidden="false" customHeight="false" outlineLevel="0" collapsed="false">
      <c r="A248" s="1" t="n">
        <v>1890.12</v>
      </c>
      <c r="B248" s="2" t="n">
        <v>4.6</v>
      </c>
      <c r="C248" s="3" t="n">
        <v>0.22</v>
      </c>
      <c r="D248" s="2" t="n">
        <v>0.29</v>
      </c>
      <c r="E248" s="2" t="n">
        <v>7.897091074</v>
      </c>
      <c r="F248" s="3" t="n">
        <f aca="false">F247+1/12</f>
        <v>1890.95833333332</v>
      </c>
      <c r="G248" s="4" t="n">
        <f aca="false">G237*1/12+G249*11/12</f>
        <v>3.60333333333333</v>
      </c>
      <c r="H248" s="3" t="n">
        <f aca="false">B248*$E$1862/E248</f>
        <v>0</v>
      </c>
      <c r="I248" s="3" t="n">
        <f aca="false">C248*$E$1862/E248</f>
        <v>0</v>
      </c>
      <c r="J248" s="5" t="e">
        <f aca="false">J247*((H248+(I248/12))/H247)</f>
        <v>#DIV/0!</v>
      </c>
      <c r="K248" s="3" t="n">
        <f aca="false">D248*$E$1862/E248</f>
        <v>0</v>
      </c>
      <c r="L248" s="5" t="e">
        <f aca="false">K248*(J248/H248)</f>
        <v>#DIV/0!</v>
      </c>
      <c r="M248" s="26" t="e">
        <f aca="false">H248/AVERAGE(K128:K247)</f>
        <v>#DIV/0!</v>
      </c>
      <c r="N248" s="6"/>
      <c r="O248" s="7" t="e">
        <f aca="false">J248/AVERAGE(L128:L247)</f>
        <v>#DIV/0!</v>
      </c>
      <c r="P248" s="7"/>
      <c r="Q248" s="29" t="e">
        <f aca="false">1/M248-(G248/100-(((E248/E128)^(1/10))-1))</f>
        <v>#DIV/0!</v>
      </c>
      <c r="R248" s="4" t="n">
        <f aca="false">((G248/G249+G248/1200+((1+G249/1200)^(-119))*(1-G248/G249)))</f>
        <v>1.00161586933788</v>
      </c>
      <c r="S248" s="4" t="n">
        <f aca="false">S247*R247*E247/E248</f>
        <v>4.1383457464841</v>
      </c>
      <c r="T248" s="10" t="e">
        <f aca="false">(($J368/$J248)^(1/10)-1)</f>
        <v>#DIV/0!</v>
      </c>
      <c r="U248" s="10" t="n">
        <f aca="false">(($S368/$S248)^(1/10)-1)</f>
        <v>0.0432664694588534</v>
      </c>
      <c r="V248" s="10" t="e">
        <f aca="false">T248-U248</f>
        <v>#DIV/0!</v>
      </c>
      <c r="W248" s="10"/>
      <c r="X248" s="11"/>
      <c r="Y248" s="28"/>
      <c r="Z248" s="28"/>
    </row>
    <row r="249" customFormat="false" ht="14.65" hidden="false" customHeight="false" outlineLevel="0" collapsed="false">
      <c r="A249" s="1" t="n">
        <v>1891.01</v>
      </c>
      <c r="B249" s="2" t="n">
        <v>4.84</v>
      </c>
      <c r="C249" s="3" t="n">
        <v>0.22</v>
      </c>
      <c r="D249" s="2" t="n">
        <v>0.2942</v>
      </c>
      <c r="E249" s="2" t="n">
        <v>7.801941983</v>
      </c>
      <c r="F249" s="3" t="n">
        <f aca="false">F248+1/12</f>
        <v>1891.04166666665</v>
      </c>
      <c r="G249" s="4" t="n">
        <v>3.62</v>
      </c>
      <c r="H249" s="3" t="n">
        <f aca="false">B249*$E$1862/E249</f>
        <v>0</v>
      </c>
      <c r="I249" s="3" t="n">
        <f aca="false">C249*$E$1862/E249</f>
        <v>0</v>
      </c>
      <c r="J249" s="5" t="e">
        <f aca="false">J248*((H249+(I249/12))/H248)</f>
        <v>#DIV/0!</v>
      </c>
      <c r="K249" s="3" t="n">
        <f aca="false">D249*$E$1862/E249</f>
        <v>0</v>
      </c>
      <c r="L249" s="5" t="e">
        <f aca="false">K249*(J249/H249)</f>
        <v>#DIV/0!</v>
      </c>
      <c r="M249" s="26" t="e">
        <f aca="false">H249/AVERAGE(K129:K248)</f>
        <v>#DIV/0!</v>
      </c>
      <c r="N249" s="6"/>
      <c r="O249" s="7" t="e">
        <f aca="false">J249/AVERAGE(L129:L248)</f>
        <v>#DIV/0!</v>
      </c>
      <c r="P249" s="7"/>
      <c r="Q249" s="29" t="e">
        <f aca="false">1/M249-(G249/100-(((E249/E129)^(1/10))-1))</f>
        <v>#DIV/0!</v>
      </c>
      <c r="R249" s="4" t="n">
        <f aca="false">((G249/G250+G249/1200+((1+G250/1200)^(-119))*(1-G249/G250)))</f>
        <v>1.00315536835292</v>
      </c>
      <c r="S249" s="4" t="n">
        <f aca="false">S248*R248*E248/E249</f>
        <v>4.19558378931256</v>
      </c>
      <c r="T249" s="10" t="e">
        <f aca="false">(($J369/$J249)^(1/10)-1)</f>
        <v>#DIV/0!</v>
      </c>
      <c r="U249" s="10" t="n">
        <f aca="false">(($S369/$S249)^(1/10)-1)</f>
        <v>0.0408467666279824</v>
      </c>
      <c r="V249" s="10" t="e">
        <f aca="false">T249-U249</f>
        <v>#DIV/0!</v>
      </c>
      <c r="W249" s="10"/>
      <c r="X249" s="11"/>
      <c r="Y249" s="28"/>
      <c r="Z249" s="28"/>
    </row>
    <row r="250" customFormat="false" ht="14.65" hidden="false" customHeight="false" outlineLevel="0" collapsed="false">
      <c r="A250" s="1" t="n">
        <v>1891.02</v>
      </c>
      <c r="B250" s="2" t="n">
        <v>4.9</v>
      </c>
      <c r="C250" s="3" t="n">
        <v>0.22</v>
      </c>
      <c r="D250" s="2" t="n">
        <v>0.2983</v>
      </c>
      <c r="E250" s="2" t="n">
        <v>7.897091074</v>
      </c>
      <c r="F250" s="3" t="n">
        <f aca="false">F249+1/12</f>
        <v>1891.12499999998</v>
      </c>
      <c r="G250" s="4" t="n">
        <f aca="false">G249*11/12+G261*1/12</f>
        <v>3.61833333333333</v>
      </c>
      <c r="H250" s="3" t="n">
        <f aca="false">B250*$E$1862/E250</f>
        <v>0</v>
      </c>
      <c r="I250" s="3" t="n">
        <f aca="false">C250*$E$1862/E250</f>
        <v>0</v>
      </c>
      <c r="J250" s="5" t="e">
        <f aca="false">J249*((H250+(I250/12))/H249)</f>
        <v>#DIV/0!</v>
      </c>
      <c r="K250" s="3" t="n">
        <f aca="false">D250*$E$1862/E250</f>
        <v>0</v>
      </c>
      <c r="L250" s="5" t="e">
        <f aca="false">K250*(J250/H250)</f>
        <v>#DIV/0!</v>
      </c>
      <c r="M250" s="26" t="e">
        <f aca="false">H250/AVERAGE(K130:K249)</f>
        <v>#DIV/0!</v>
      </c>
      <c r="N250" s="6"/>
      <c r="O250" s="7" t="e">
        <f aca="false">J250/AVERAGE(L130:L249)</f>
        <v>#DIV/0!</v>
      </c>
      <c r="P250" s="7"/>
      <c r="Q250" s="29" t="e">
        <f aca="false">1/M250-(G250/100-(((E250/E130)^(1/10))-1))</f>
        <v>#DIV/0!</v>
      </c>
      <c r="R250" s="4" t="n">
        <f aca="false">((G250/G251+G250/1200+((1+G251/1200)^(-119))*(1-G250/G251)))</f>
        <v>1.00315399030746</v>
      </c>
      <c r="S250" s="4" t="n">
        <f aca="false">S249*R249*E249/E250</f>
        <v>4.1581118777175</v>
      </c>
      <c r="T250" s="10" t="e">
        <f aca="false">(($J370/$J250)^(1/10)-1)</f>
        <v>#DIV/0!</v>
      </c>
      <c r="U250" s="10" t="n">
        <f aca="false">(($S370/$S250)^(1/10)-1)</f>
        <v>0.0456429869353536</v>
      </c>
      <c r="V250" s="10" t="e">
        <f aca="false">T250-U250</f>
        <v>#DIV/0!</v>
      </c>
      <c r="W250" s="10"/>
      <c r="X250" s="11"/>
      <c r="Y250" s="28"/>
      <c r="Z250" s="28"/>
    </row>
    <row r="251" customFormat="false" ht="14.65" hidden="false" customHeight="false" outlineLevel="0" collapsed="false">
      <c r="A251" s="1" t="n">
        <v>1891.03</v>
      </c>
      <c r="B251" s="2" t="n">
        <v>4.81</v>
      </c>
      <c r="C251" s="3" t="n">
        <v>0.22</v>
      </c>
      <c r="D251" s="2" t="n">
        <v>0.3025</v>
      </c>
      <c r="E251" s="2" t="n">
        <v>7.992232066</v>
      </c>
      <c r="F251" s="3" t="n">
        <f aca="false">F250+1/12</f>
        <v>1891.20833333332</v>
      </c>
      <c r="G251" s="4" t="n">
        <f aca="false">G249*10/12+G261*2/12</f>
        <v>3.61666666666667</v>
      </c>
      <c r="H251" s="3" t="n">
        <f aca="false">B251*$E$1862/E251</f>
        <v>0</v>
      </c>
      <c r="I251" s="3" t="n">
        <f aca="false">C251*$E$1862/E251</f>
        <v>0</v>
      </c>
      <c r="J251" s="5" t="e">
        <f aca="false">J250*((H251+(I251/12))/H250)</f>
        <v>#DIV/0!</v>
      </c>
      <c r="K251" s="3" t="n">
        <f aca="false">D251*$E$1862/E251</f>
        <v>0</v>
      </c>
      <c r="L251" s="5" t="e">
        <f aca="false">K251*(J251/H251)</f>
        <v>#DIV/0!</v>
      </c>
      <c r="M251" s="26" t="e">
        <f aca="false">H251/AVERAGE(K131:K250)</f>
        <v>#DIV/0!</v>
      </c>
      <c r="N251" s="6"/>
      <c r="O251" s="7" t="e">
        <f aca="false">J251/AVERAGE(L131:L250)</f>
        <v>#DIV/0!</v>
      </c>
      <c r="P251" s="7"/>
      <c r="Q251" s="29" t="e">
        <f aca="false">1/M251-(G251/100-(((E251/E131)^(1/10))-1))</f>
        <v>#DIV/0!</v>
      </c>
      <c r="R251" s="4" t="n">
        <f aca="false">((G251/G252+G251/1200+((1+G252/1200)^(-119))*(1-G251/G252)))</f>
        <v>1.00315261226318</v>
      </c>
      <c r="S251" s="4" t="n">
        <f aca="false">S250*R250*E250/E251</f>
        <v>4.12157147899152</v>
      </c>
      <c r="T251" s="10" t="e">
        <f aca="false">(($J371/$J251)^(1/10)-1)</f>
        <v>#DIV/0!</v>
      </c>
      <c r="U251" s="10" t="n">
        <f aca="false">(($S371/$S251)^(1/10)-1)</f>
        <v>0.0491483040601215</v>
      </c>
      <c r="V251" s="10" t="e">
        <f aca="false">T251-U251</f>
        <v>#DIV/0!</v>
      </c>
      <c r="W251" s="10"/>
      <c r="X251" s="11"/>
      <c r="Y251" s="28"/>
      <c r="Z251" s="28"/>
    </row>
    <row r="252" customFormat="false" ht="14.65" hidden="false" customHeight="false" outlineLevel="0" collapsed="false">
      <c r="A252" s="1" t="n">
        <v>1891.04</v>
      </c>
      <c r="B252" s="2" t="n">
        <v>4.97</v>
      </c>
      <c r="C252" s="3" t="n">
        <v>0.22</v>
      </c>
      <c r="D252" s="2" t="n">
        <v>0.3067</v>
      </c>
      <c r="E252" s="2" t="n">
        <v>8.087381157</v>
      </c>
      <c r="F252" s="3" t="n">
        <f aca="false">F251+1/12</f>
        <v>1891.29166666665</v>
      </c>
      <c r="G252" s="4" t="n">
        <f aca="false">G249*9/12+G261*3/12</f>
        <v>3.615</v>
      </c>
      <c r="H252" s="3" t="n">
        <f aca="false">B252*$E$1862/E252</f>
        <v>0</v>
      </c>
      <c r="I252" s="3" t="n">
        <f aca="false">C252*$E$1862/E252</f>
        <v>0</v>
      </c>
      <c r="J252" s="5" t="e">
        <f aca="false">J251*((H252+(I252/12))/H251)</f>
        <v>#DIV/0!</v>
      </c>
      <c r="K252" s="3" t="n">
        <f aca="false">D252*$E$1862/E252</f>
        <v>0</v>
      </c>
      <c r="L252" s="5" t="e">
        <f aca="false">K252*(J252/H252)</f>
        <v>#DIV/0!</v>
      </c>
      <c r="M252" s="26" t="e">
        <f aca="false">H252/AVERAGE(K132:K251)</f>
        <v>#DIV/0!</v>
      </c>
      <c r="N252" s="6"/>
      <c r="O252" s="7" t="e">
        <f aca="false">J252/AVERAGE(L132:L251)</f>
        <v>#DIV/0!</v>
      </c>
      <c r="P252" s="7"/>
      <c r="Q252" s="29" t="e">
        <f aca="false">1/M252-(G252/100-(((E252/E132)^(1/10))-1))</f>
        <v>#DIV/0!</v>
      </c>
      <c r="R252" s="4" t="n">
        <f aca="false">((G252/G253+G252/1200+((1+G253/1200)^(-119))*(1-G252/G253)))</f>
        <v>1.00315123422008</v>
      </c>
      <c r="S252" s="4" t="n">
        <f aca="false">S251*R251*E251/E252</f>
        <v>4.0859214985901</v>
      </c>
      <c r="T252" s="10" t="e">
        <f aca="false">(($J372/$J252)^(1/10)-1)</f>
        <v>#DIV/0!</v>
      </c>
      <c r="U252" s="10" t="n">
        <f aca="false">(($S372/$S252)^(1/10)-1)</f>
        <v>0.0539824597272645</v>
      </c>
      <c r="V252" s="10" t="e">
        <f aca="false">T252-U252</f>
        <v>#DIV/0!</v>
      </c>
      <c r="W252" s="10"/>
      <c r="X252" s="11"/>
      <c r="Y252" s="28"/>
      <c r="Z252" s="28"/>
    </row>
    <row r="253" customFormat="false" ht="14.65" hidden="false" customHeight="false" outlineLevel="0" collapsed="false">
      <c r="A253" s="1" t="n">
        <v>1891.05</v>
      </c>
      <c r="B253" s="2" t="n">
        <v>4.95</v>
      </c>
      <c r="C253" s="3" t="n">
        <v>0.22</v>
      </c>
      <c r="D253" s="2" t="n">
        <v>0.3108</v>
      </c>
      <c r="E253" s="2" t="n">
        <v>7.992232066</v>
      </c>
      <c r="F253" s="3" t="n">
        <f aca="false">F252+1/12</f>
        <v>1891.37499999998</v>
      </c>
      <c r="G253" s="4" t="n">
        <f aca="false">G249*8/12+G261*4/12</f>
        <v>3.61333333333333</v>
      </c>
      <c r="H253" s="3" t="n">
        <f aca="false">B253*$E$1862/E253</f>
        <v>0</v>
      </c>
      <c r="I253" s="3" t="n">
        <f aca="false">C253*$E$1862/E253</f>
        <v>0</v>
      </c>
      <c r="J253" s="5" t="e">
        <f aca="false">J252*((H253+(I253/12))/H252)</f>
        <v>#DIV/0!</v>
      </c>
      <c r="K253" s="3" t="n">
        <f aca="false">D253*$E$1862/E253</f>
        <v>0</v>
      </c>
      <c r="L253" s="5" t="e">
        <f aca="false">K253*(J253/H253)</f>
        <v>#DIV/0!</v>
      </c>
      <c r="M253" s="26" t="e">
        <f aca="false">H253/AVERAGE(K133:K252)</f>
        <v>#DIV/0!</v>
      </c>
      <c r="N253" s="6"/>
      <c r="O253" s="7" t="e">
        <f aca="false">J253/AVERAGE(L133:L252)</f>
        <v>#DIV/0!</v>
      </c>
      <c r="P253" s="7"/>
      <c r="Q253" s="29" t="e">
        <f aca="false">1/M253-(G253/100-(((E253/E133)^(1/10))-1))</f>
        <v>#DIV/0!</v>
      </c>
      <c r="R253" s="4" t="n">
        <f aca="false">((G253/G254+G253/1200+((1+G254/1200)^(-119))*(1-G253/G254)))</f>
        <v>1.00314985617815</v>
      </c>
      <c r="S253" s="4" t="n">
        <f aca="false">S252*R252*E252/E253</f>
        <v>4.14759417910987</v>
      </c>
      <c r="T253" s="10" t="e">
        <f aca="false">(($J373/$J253)^(1/10)-1)</f>
        <v>#DIV/0!</v>
      </c>
      <c r="U253" s="10" t="n">
        <f aca="false">(($S373/$S253)^(1/10)-1)</f>
        <v>0.0550150663939379</v>
      </c>
      <c r="V253" s="10" t="e">
        <f aca="false">T253-U253</f>
        <v>#DIV/0!</v>
      </c>
      <c r="W253" s="10"/>
      <c r="X253" s="11"/>
      <c r="Y253" s="28"/>
      <c r="Z253" s="28"/>
    </row>
    <row r="254" customFormat="false" ht="14.65" hidden="false" customHeight="false" outlineLevel="0" collapsed="false">
      <c r="A254" s="1" t="n">
        <v>1891.06</v>
      </c>
      <c r="B254" s="2" t="n">
        <v>4.85</v>
      </c>
      <c r="C254" s="3" t="n">
        <v>0.22</v>
      </c>
      <c r="D254" s="2" t="n">
        <v>0.315</v>
      </c>
      <c r="E254" s="2" t="n">
        <v>7.801941983</v>
      </c>
      <c r="F254" s="3" t="n">
        <f aca="false">F253+1/12</f>
        <v>1891.45833333331</v>
      </c>
      <c r="G254" s="4" t="n">
        <f aca="false">G249*7/12+G261*5/12</f>
        <v>3.61166666666667</v>
      </c>
      <c r="H254" s="3" t="n">
        <f aca="false">B254*$E$1862/E254</f>
        <v>0</v>
      </c>
      <c r="I254" s="3" t="n">
        <f aca="false">C254*$E$1862/E254</f>
        <v>0</v>
      </c>
      <c r="J254" s="5" t="e">
        <f aca="false">J253*((H254+(I254/12))/H253)</f>
        <v>#DIV/0!</v>
      </c>
      <c r="K254" s="3" t="n">
        <f aca="false">D254*$E$1862/E254</f>
        <v>0</v>
      </c>
      <c r="L254" s="5" t="e">
        <f aca="false">K254*(J254/H254)</f>
        <v>#DIV/0!</v>
      </c>
      <c r="M254" s="26" t="e">
        <f aca="false">H254/AVERAGE(K134:K253)</f>
        <v>#DIV/0!</v>
      </c>
      <c r="N254" s="6"/>
      <c r="O254" s="7" t="e">
        <f aca="false">J254/AVERAGE(L134:L253)</f>
        <v>#DIV/0!</v>
      </c>
      <c r="P254" s="7"/>
      <c r="Q254" s="29" t="e">
        <f aca="false">1/M254-(G254/100-(((E254/E134)^(1/10))-1))</f>
        <v>#DIV/0!</v>
      </c>
      <c r="R254" s="4" t="n">
        <f aca="false">((G254/G255+G254/1200+((1+G255/1200)^(-119))*(1-G254/G255)))</f>
        <v>1.0031484781374</v>
      </c>
      <c r="S254" s="4" t="n">
        <f aca="false">S253*R253*E253/E254</f>
        <v>4.26213734809538</v>
      </c>
      <c r="T254" s="10" t="e">
        <f aca="false">(($J374/$J254)^(1/10)-1)</f>
        <v>#DIV/0!</v>
      </c>
      <c r="U254" s="10" t="n">
        <f aca="false">(($S374/$S254)^(1/10)-1)</f>
        <v>0.0547624153096742</v>
      </c>
      <c r="V254" s="10" t="e">
        <f aca="false">T254-U254</f>
        <v>#DIV/0!</v>
      </c>
      <c r="W254" s="10"/>
      <c r="X254" s="11"/>
      <c r="Y254" s="28"/>
      <c r="Z254" s="28"/>
    </row>
    <row r="255" customFormat="false" ht="14.65" hidden="false" customHeight="false" outlineLevel="0" collapsed="false">
      <c r="A255" s="1" t="n">
        <v>1891.07</v>
      </c>
      <c r="B255" s="2" t="n">
        <v>4.77</v>
      </c>
      <c r="C255" s="3" t="n">
        <v>0.22</v>
      </c>
      <c r="D255" s="2" t="n">
        <v>0.3192</v>
      </c>
      <c r="E255" s="2" t="n">
        <v>7.706792893</v>
      </c>
      <c r="F255" s="3" t="n">
        <f aca="false">F254+1/12</f>
        <v>1891.54166666665</v>
      </c>
      <c r="G255" s="4" t="n">
        <f aca="false">G249*6/12+G261*6/12</f>
        <v>3.61</v>
      </c>
      <c r="H255" s="3" t="n">
        <f aca="false">B255*$E$1862/E255</f>
        <v>0</v>
      </c>
      <c r="I255" s="3" t="n">
        <f aca="false">C255*$E$1862/E255</f>
        <v>0</v>
      </c>
      <c r="J255" s="5" t="e">
        <f aca="false">J254*((H255+(I255/12))/H254)</f>
        <v>#DIV/0!</v>
      </c>
      <c r="K255" s="3" t="n">
        <f aca="false">D255*$E$1862/E255</f>
        <v>0</v>
      </c>
      <c r="L255" s="5" t="e">
        <f aca="false">K255*(J255/H255)</f>
        <v>#DIV/0!</v>
      </c>
      <c r="M255" s="26" t="e">
        <f aca="false">H255/AVERAGE(K135:K254)</f>
        <v>#DIV/0!</v>
      </c>
      <c r="N255" s="6"/>
      <c r="O255" s="7" t="e">
        <f aca="false">J255/AVERAGE(L135:L254)</f>
        <v>#DIV/0!</v>
      </c>
      <c r="P255" s="7"/>
      <c r="Q255" s="29" t="e">
        <f aca="false">1/M255-(G255/100-(((E255/E135)^(1/10))-1))</f>
        <v>#DIV/0!</v>
      </c>
      <c r="R255" s="4" t="n">
        <f aca="false">((G255/G256+G255/1200+((1+G256/1200)^(-119))*(1-G255/G256)))</f>
        <v>1.00314710009782</v>
      </c>
      <c r="S255" s="4" t="n">
        <f aca="false">S254*R254*E254/E255</f>
        <v>4.32834318468383</v>
      </c>
      <c r="T255" s="10" t="e">
        <f aca="false">(($J375/$J255)^(1/10)-1)</f>
        <v>#DIV/0!</v>
      </c>
      <c r="U255" s="10" t="n">
        <f aca="false">(($S375/$S255)^(1/10)-1)</f>
        <v>0.054438919351852</v>
      </c>
      <c r="V255" s="10" t="e">
        <f aca="false">T255-U255</f>
        <v>#DIV/0!</v>
      </c>
      <c r="W255" s="10"/>
      <c r="X255" s="11"/>
      <c r="Y255" s="28"/>
      <c r="Z255" s="28"/>
    </row>
    <row r="256" customFormat="false" ht="14.65" hidden="false" customHeight="false" outlineLevel="0" collapsed="false">
      <c r="A256" s="1" t="n">
        <v>1891.08</v>
      </c>
      <c r="B256" s="2" t="n">
        <v>4.93</v>
      </c>
      <c r="C256" s="3" t="n">
        <v>0.22</v>
      </c>
      <c r="D256" s="2" t="n">
        <v>0.3233</v>
      </c>
      <c r="E256" s="2" t="n">
        <v>7.706792893</v>
      </c>
      <c r="F256" s="3" t="n">
        <f aca="false">F255+1/12</f>
        <v>1891.62499999998</v>
      </c>
      <c r="G256" s="4" t="n">
        <f aca="false">G249*5/12+G261*7/12</f>
        <v>3.60833333333333</v>
      </c>
      <c r="H256" s="3" t="n">
        <f aca="false">B256*$E$1862/E256</f>
        <v>0</v>
      </c>
      <c r="I256" s="3" t="n">
        <f aca="false">C256*$E$1862/E256</f>
        <v>0</v>
      </c>
      <c r="J256" s="5" t="e">
        <f aca="false">J255*((H256+(I256/12))/H255)</f>
        <v>#DIV/0!</v>
      </c>
      <c r="K256" s="3" t="n">
        <f aca="false">D256*$E$1862/E256</f>
        <v>0</v>
      </c>
      <c r="L256" s="5" t="e">
        <f aca="false">K256*(J256/H256)</f>
        <v>#DIV/0!</v>
      </c>
      <c r="M256" s="26" t="e">
        <f aca="false">H256/AVERAGE(K136:K255)</f>
        <v>#DIV/0!</v>
      </c>
      <c r="N256" s="6"/>
      <c r="O256" s="7" t="e">
        <f aca="false">J256/AVERAGE(L136:L255)</f>
        <v>#DIV/0!</v>
      </c>
      <c r="P256" s="7"/>
      <c r="Q256" s="29" t="e">
        <f aca="false">1/M256-(G256/100-(((E256/E136)^(1/10))-1))</f>
        <v>#DIV/0!</v>
      </c>
      <c r="R256" s="4" t="n">
        <f aca="false">((G256/G257+G256/1200+((1+G257/1200)^(-119))*(1-G256/G257)))</f>
        <v>1.00314572205941</v>
      </c>
      <c r="S256" s="4" t="n">
        <f aca="false">S255*R255*E255/E256</f>
        <v>4.34196491394374</v>
      </c>
      <c r="T256" s="10" t="e">
        <f aca="false">(($J376/$J256)^(1/10)-1)</f>
        <v>#DIV/0!</v>
      </c>
      <c r="U256" s="10" t="n">
        <f aca="false">(($S376/$S256)^(1/10)-1)</f>
        <v>0.0554353413899058</v>
      </c>
      <c r="V256" s="10" t="e">
        <f aca="false">T256-U256</f>
        <v>#DIV/0!</v>
      </c>
      <c r="W256" s="10"/>
      <c r="X256" s="11"/>
      <c r="Y256" s="28"/>
      <c r="Z256" s="28"/>
    </row>
    <row r="257" customFormat="false" ht="14.65" hidden="false" customHeight="false" outlineLevel="0" collapsed="false">
      <c r="A257" s="1" t="n">
        <v>1891.09</v>
      </c>
      <c r="B257" s="2" t="n">
        <v>5.33</v>
      </c>
      <c r="C257" s="3" t="n">
        <v>0.22</v>
      </c>
      <c r="D257" s="2" t="n">
        <v>0.3275</v>
      </c>
      <c r="E257" s="2" t="n">
        <v>7.611651901</v>
      </c>
      <c r="F257" s="3" t="n">
        <f aca="false">F256+1/12</f>
        <v>1891.70833333331</v>
      </c>
      <c r="G257" s="4" t="n">
        <f aca="false">G249*4/12+G261*8/12</f>
        <v>3.60666666666667</v>
      </c>
      <c r="H257" s="3" t="n">
        <f aca="false">B257*$E$1862/E257</f>
        <v>0</v>
      </c>
      <c r="I257" s="3" t="n">
        <f aca="false">C257*$E$1862/E257</f>
        <v>0</v>
      </c>
      <c r="J257" s="5" t="e">
        <f aca="false">J256*((H257+(I257/12))/H256)</f>
        <v>#DIV/0!</v>
      </c>
      <c r="K257" s="3" t="n">
        <f aca="false">D257*$E$1862/E257</f>
        <v>0</v>
      </c>
      <c r="L257" s="5" t="e">
        <f aca="false">K257*(J257/H257)</f>
        <v>#DIV/0!</v>
      </c>
      <c r="M257" s="26" t="e">
        <f aca="false">H257/AVERAGE(K137:K256)</f>
        <v>#DIV/0!</v>
      </c>
      <c r="N257" s="6"/>
      <c r="O257" s="7" t="e">
        <f aca="false">J257/AVERAGE(L137:L256)</f>
        <v>#DIV/0!</v>
      </c>
      <c r="P257" s="7"/>
      <c r="Q257" s="29" t="e">
        <f aca="false">1/M257-(G257/100-(((E257/E137)^(1/10))-1))</f>
        <v>#DIV/0!</v>
      </c>
      <c r="R257" s="4" t="n">
        <f aca="false">((G257/G258+G257/1200+((1+G258/1200)^(-119))*(1-G257/G258)))</f>
        <v>1.00314434402218</v>
      </c>
      <c r="S257" s="4" t="n">
        <f aca="false">S256*R256*E256/E257</f>
        <v>4.41006615812008</v>
      </c>
      <c r="T257" s="10" t="e">
        <f aca="false">(($J377/$J257)^(1/10)-1)</f>
        <v>#DIV/0!</v>
      </c>
      <c r="U257" s="10" t="n">
        <f aca="false">(($S377/$S257)^(1/10)-1)</f>
        <v>0.0551466965907621</v>
      </c>
      <c r="V257" s="10" t="e">
        <f aca="false">T257-U257</f>
        <v>#DIV/0!</v>
      </c>
      <c r="W257" s="10"/>
      <c r="X257" s="11"/>
      <c r="Y257" s="28"/>
      <c r="Z257" s="28"/>
    </row>
    <row r="258" customFormat="false" ht="14.65" hidden="false" customHeight="false" outlineLevel="0" collapsed="false">
      <c r="A258" s="1" t="n">
        <v>1891.1</v>
      </c>
      <c r="B258" s="2" t="n">
        <v>5.33</v>
      </c>
      <c r="C258" s="3" t="n">
        <v>0.22</v>
      </c>
      <c r="D258" s="2" t="n">
        <v>0.3317</v>
      </c>
      <c r="E258" s="2" t="n">
        <v>7.611651901</v>
      </c>
      <c r="F258" s="3" t="n">
        <f aca="false">F257+1/12</f>
        <v>1891.79166666665</v>
      </c>
      <c r="G258" s="4" t="n">
        <f aca="false">G249*3/12+G261*9/12</f>
        <v>3.605</v>
      </c>
      <c r="H258" s="3" t="n">
        <f aca="false">B258*$E$1862/E258</f>
        <v>0</v>
      </c>
      <c r="I258" s="3" t="n">
        <f aca="false">C258*$E$1862/E258</f>
        <v>0</v>
      </c>
      <c r="J258" s="5" t="e">
        <f aca="false">J257*((H258+(I258/12))/H257)</f>
        <v>#DIV/0!</v>
      </c>
      <c r="K258" s="3" t="n">
        <f aca="false">D258*$E$1862/E258</f>
        <v>0</v>
      </c>
      <c r="L258" s="5" t="e">
        <f aca="false">K258*(J258/H258)</f>
        <v>#DIV/0!</v>
      </c>
      <c r="M258" s="26" t="e">
        <f aca="false">H258/AVERAGE(K138:K257)</f>
        <v>#DIV/0!</v>
      </c>
      <c r="N258" s="6"/>
      <c r="O258" s="7" t="e">
        <f aca="false">J258/AVERAGE(L138:L257)</f>
        <v>#DIV/0!</v>
      </c>
      <c r="P258" s="7"/>
      <c r="Q258" s="29" t="e">
        <f aca="false">1/M258-(G258/100-(((E258/E138)^(1/10))-1))</f>
        <v>#DIV/0!</v>
      </c>
      <c r="R258" s="4" t="n">
        <f aca="false">((G258/G259+G258/1200+((1+G259/1200)^(-119))*(1-G258/G259)))</f>
        <v>1.00314296598613</v>
      </c>
      <c r="S258" s="4" t="n">
        <f aca="false">S257*R257*E257/E258</f>
        <v>4.42393292328181</v>
      </c>
      <c r="T258" s="10" t="e">
        <f aca="false">(($J378/$J258)^(1/10)-1)</f>
        <v>#DIV/0!</v>
      </c>
      <c r="U258" s="10" t="n">
        <f aca="false">(($S378/$S258)^(1/10)-1)</f>
        <v>0.0574761176760075</v>
      </c>
      <c r="V258" s="10" t="e">
        <f aca="false">T258-U258</f>
        <v>#DIV/0!</v>
      </c>
      <c r="W258" s="10"/>
      <c r="X258" s="11"/>
      <c r="Y258" s="28"/>
      <c r="Z258" s="28"/>
    </row>
    <row r="259" customFormat="false" ht="14.65" hidden="false" customHeight="false" outlineLevel="0" collapsed="false">
      <c r="A259" s="1" t="n">
        <v>1891.11</v>
      </c>
      <c r="B259" s="2" t="n">
        <v>5.25</v>
      </c>
      <c r="C259" s="3" t="n">
        <v>0.22</v>
      </c>
      <c r="D259" s="2" t="n">
        <v>0.3358</v>
      </c>
      <c r="E259" s="2" t="n">
        <v>7.51650281</v>
      </c>
      <c r="F259" s="3" t="n">
        <f aca="false">F258+1/12</f>
        <v>1891.87499999998</v>
      </c>
      <c r="G259" s="4" t="n">
        <f aca="false">G249*2/12+G261*10/12</f>
        <v>3.60333333333333</v>
      </c>
      <c r="H259" s="3" t="n">
        <f aca="false">B259*$E$1862/E259</f>
        <v>0</v>
      </c>
      <c r="I259" s="3" t="n">
        <f aca="false">C259*$E$1862/E259</f>
        <v>0</v>
      </c>
      <c r="J259" s="5" t="e">
        <f aca="false">J258*((H259+(I259/12))/H258)</f>
        <v>#DIV/0!</v>
      </c>
      <c r="K259" s="3" t="n">
        <f aca="false">D259*$E$1862/E259</f>
        <v>0</v>
      </c>
      <c r="L259" s="5" t="e">
        <f aca="false">K259*(J259/H259)</f>
        <v>#DIV/0!</v>
      </c>
      <c r="M259" s="26" t="e">
        <f aca="false">H259/AVERAGE(K139:K258)</f>
        <v>#DIV/0!</v>
      </c>
      <c r="N259" s="6"/>
      <c r="O259" s="7" t="e">
        <f aca="false">J259/AVERAGE(L139:L258)</f>
        <v>#DIV/0!</v>
      </c>
      <c r="P259" s="7"/>
      <c r="Q259" s="29" t="e">
        <f aca="false">1/M259-(G259/100-(((E259/E139)^(1/10))-1))</f>
        <v>#DIV/0!</v>
      </c>
      <c r="R259" s="4" t="n">
        <f aca="false">((G259/G260+G259/1200+((1+G260/1200)^(-119))*(1-G259/G260)))</f>
        <v>1.00314158795125</v>
      </c>
      <c r="S259" s="4" t="n">
        <f aca="false">S258*R258*E258/E259</f>
        <v>4.4940144064047</v>
      </c>
      <c r="T259" s="10" t="e">
        <f aca="false">(($J379/$J259)^(1/10)-1)</f>
        <v>#DIV/0!</v>
      </c>
      <c r="U259" s="10" t="n">
        <f aca="false">(($S379/$S259)^(1/10)-1)</f>
        <v>0.0572066889635194</v>
      </c>
      <c r="V259" s="10" t="e">
        <f aca="false">T259-U259</f>
        <v>#DIV/0!</v>
      </c>
      <c r="W259" s="10"/>
      <c r="X259" s="11"/>
      <c r="Y259" s="28"/>
      <c r="Z259" s="28"/>
    </row>
    <row r="260" customFormat="false" ht="14.65" hidden="false" customHeight="false" outlineLevel="0" collapsed="false">
      <c r="A260" s="1" t="n">
        <v>1891.12</v>
      </c>
      <c r="B260" s="2" t="n">
        <v>5.41</v>
      </c>
      <c r="C260" s="3" t="n">
        <v>0.22</v>
      </c>
      <c r="D260" s="2" t="n">
        <v>0.34</v>
      </c>
      <c r="E260" s="2" t="n">
        <v>7.51650281</v>
      </c>
      <c r="F260" s="3" t="n">
        <f aca="false">F259+1/12</f>
        <v>1891.95833333331</v>
      </c>
      <c r="G260" s="4" t="n">
        <f aca="false">G249*1/12+G261*11/12</f>
        <v>3.60166666666667</v>
      </c>
      <c r="H260" s="3" t="n">
        <f aca="false">B260*$E$1862/E260</f>
        <v>0</v>
      </c>
      <c r="I260" s="3" t="n">
        <f aca="false">C260*$E$1862/E260</f>
        <v>0</v>
      </c>
      <c r="J260" s="5" t="e">
        <f aca="false">J259*((H260+(I260/12))/H259)</f>
        <v>#DIV/0!</v>
      </c>
      <c r="K260" s="3" t="n">
        <f aca="false">D260*$E$1862/E260</f>
        <v>0</v>
      </c>
      <c r="L260" s="5" t="e">
        <f aca="false">K260*(J260/H260)</f>
        <v>#DIV/0!</v>
      </c>
      <c r="M260" s="26" t="e">
        <f aca="false">H260/AVERAGE(K140:K259)</f>
        <v>#DIV/0!</v>
      </c>
      <c r="N260" s="6"/>
      <c r="O260" s="7" t="e">
        <f aca="false">J260/AVERAGE(L140:L259)</f>
        <v>#DIV/0!</v>
      </c>
      <c r="P260" s="7"/>
      <c r="Q260" s="29" t="e">
        <f aca="false">1/M260-(G260/100-(((E260/E140)^(1/10))-1))</f>
        <v>#DIV/0!</v>
      </c>
      <c r="R260" s="4" t="n">
        <f aca="false">((G260/G261+G260/1200+((1+G261/1200)^(-119))*(1-G260/G261)))</f>
        <v>1.00314020991755</v>
      </c>
      <c r="S260" s="4" t="n">
        <f aca="false">S259*R259*E259/E260</f>
        <v>4.50813274791663</v>
      </c>
      <c r="T260" s="10" t="e">
        <f aca="false">(($J380/$J260)^(1/10)-1)</f>
        <v>#DIV/0!</v>
      </c>
      <c r="U260" s="10" t="n">
        <f aca="false">(($S380/$S260)^(1/10)-1)</f>
        <v>0.0582943830472726</v>
      </c>
      <c r="V260" s="10" t="e">
        <f aca="false">T260-U260</f>
        <v>#DIV/0!</v>
      </c>
      <c r="W260" s="10"/>
      <c r="X260" s="11"/>
      <c r="Y260" s="28"/>
      <c r="Z260" s="28"/>
    </row>
    <row r="261" customFormat="false" ht="14.65" hidden="false" customHeight="false" outlineLevel="0" collapsed="false">
      <c r="A261" s="1" t="n">
        <v>1892.01</v>
      </c>
      <c r="B261" s="2" t="n">
        <v>5.51</v>
      </c>
      <c r="C261" s="3" t="n">
        <v>0.2217</v>
      </c>
      <c r="D261" s="2" t="n">
        <v>0.3425</v>
      </c>
      <c r="E261" s="2" t="n">
        <v>7.326212727</v>
      </c>
      <c r="F261" s="3" t="n">
        <f aca="false">F260+1/12</f>
        <v>1892.04166666665</v>
      </c>
      <c r="G261" s="4" t="n">
        <v>3.6</v>
      </c>
      <c r="H261" s="3" t="n">
        <f aca="false">B261*$E$1862/E261</f>
        <v>0</v>
      </c>
      <c r="I261" s="3" t="n">
        <f aca="false">C261*$E$1862/E261</f>
        <v>0</v>
      </c>
      <c r="J261" s="5" t="e">
        <f aca="false">J260*((H261+(I261/12))/H260)</f>
        <v>#DIV/0!</v>
      </c>
      <c r="K261" s="3" t="n">
        <f aca="false">D261*$E$1862/E261</f>
        <v>0</v>
      </c>
      <c r="L261" s="5" t="e">
        <f aca="false">K261*(J261/H261)</f>
        <v>#DIV/0!</v>
      </c>
      <c r="M261" s="26" t="e">
        <f aca="false">H261/AVERAGE(K141:K260)</f>
        <v>#DIV/0!</v>
      </c>
      <c r="N261" s="6"/>
      <c r="O261" s="7" t="e">
        <f aca="false">J261/AVERAGE(L141:L260)</f>
        <v>#DIV/0!</v>
      </c>
      <c r="P261" s="7"/>
      <c r="Q261" s="29" t="e">
        <f aca="false">1/M261-(G261/100-(((E261/E141)^(1/10))-1))</f>
        <v>#DIV/0!</v>
      </c>
      <c r="R261" s="4" t="n">
        <f aca="false">((G261/G262+G261/1200+((1+G262/1200)^(-119))*(1-G261/G262)))</f>
        <v>1.00195945267441</v>
      </c>
      <c r="S261" s="4" t="n">
        <f aca="false">S260*R260*E260/E261</f>
        <v>4.63975057505251</v>
      </c>
      <c r="T261" s="10" t="e">
        <f aca="false">(($J381/$J261)^(1/10)-1)</f>
        <v>#DIV/0!</v>
      </c>
      <c r="U261" s="10" t="n">
        <f aca="false">(($S381/$S261)^(1/10)-1)</f>
        <v>-1</v>
      </c>
      <c r="V261" s="10" t="e">
        <f aca="false">T261-U261</f>
        <v>#DIV/0!</v>
      </c>
      <c r="W261" s="10"/>
      <c r="X261" s="11"/>
      <c r="Y261" s="28"/>
      <c r="Z261" s="28"/>
    </row>
    <row r="262" customFormat="false" ht="14.65" hidden="false" customHeight="false" outlineLevel="0" collapsed="false">
      <c r="A262" s="1" t="n">
        <v>1892.02</v>
      </c>
      <c r="B262" s="2" t="n">
        <v>5.52</v>
      </c>
      <c r="C262" s="3" t="n">
        <v>0.2233</v>
      </c>
      <c r="D262" s="2" t="n">
        <v>0.345</v>
      </c>
      <c r="E262" s="2" t="n">
        <v>7.326212727</v>
      </c>
      <c r="F262" s="3" t="n">
        <f aca="false">F261+1/12</f>
        <v>1892.12499999998</v>
      </c>
      <c r="G262" s="4" t="n">
        <f aca="false">G261*11/12+G273*1/12</f>
        <v>3.6125</v>
      </c>
      <c r="H262" s="3" t="n">
        <f aca="false">B262*$E$1862/E262</f>
        <v>0</v>
      </c>
      <c r="I262" s="3" t="n">
        <f aca="false">C262*$E$1862/E262</f>
        <v>0</v>
      </c>
      <c r="J262" s="5" t="e">
        <f aca="false">J261*((H262+(I262/12))/H261)</f>
        <v>#DIV/0!</v>
      </c>
      <c r="K262" s="3" t="n">
        <f aca="false">D262*$E$1862/E262</f>
        <v>0</v>
      </c>
      <c r="L262" s="5" t="e">
        <f aca="false">K262*(J262/H262)</f>
        <v>#DIV/0!</v>
      </c>
      <c r="M262" s="26" t="e">
        <f aca="false">H262/AVERAGE(K142:K261)</f>
        <v>#DIV/0!</v>
      </c>
      <c r="N262" s="6"/>
      <c r="O262" s="7" t="e">
        <f aca="false">J262/AVERAGE(L142:L261)</f>
        <v>#DIV/0!</v>
      </c>
      <c r="P262" s="7"/>
      <c r="Q262" s="29" t="e">
        <f aca="false">1/M262-(G262/100-(((E262/E142)^(1/10))-1))</f>
        <v>#DIV/0!</v>
      </c>
      <c r="R262" s="4" t="n">
        <f aca="false">((G262/G263+G262/1200+((1+G263/1200)^(-119))*(1-G262/G263)))</f>
        <v>1.00197047923477</v>
      </c>
      <c r="S262" s="4" t="n">
        <f aca="false">S261*R261*E261/E262</f>
        <v>4.64884194672537</v>
      </c>
      <c r="T262" s="10" t="e">
        <f aca="false">(($J382/$J262)^(1/10)-1)</f>
        <v>#DIV/0!</v>
      </c>
      <c r="U262" s="10" t="n">
        <f aca="false">(($S382/$S262)^(1/10)-1)</f>
        <v>-1</v>
      </c>
      <c r="V262" s="10" t="e">
        <f aca="false">T262-U262</f>
        <v>#DIV/0!</v>
      </c>
      <c r="W262" s="10"/>
      <c r="X262" s="11"/>
      <c r="Y262" s="28"/>
      <c r="Z262" s="28"/>
    </row>
    <row r="263" customFormat="false" ht="14.65" hidden="false" customHeight="false" outlineLevel="0" collapsed="false">
      <c r="A263" s="1" t="n">
        <v>1892.03</v>
      </c>
      <c r="B263" s="2" t="n">
        <v>5.58</v>
      </c>
      <c r="C263" s="3" t="n">
        <v>0.225</v>
      </c>
      <c r="D263" s="2" t="n">
        <v>0.3475</v>
      </c>
      <c r="E263" s="2" t="n">
        <v>7.135922645</v>
      </c>
      <c r="F263" s="3" t="n">
        <f aca="false">F262+1/12</f>
        <v>1892.20833333331</v>
      </c>
      <c r="G263" s="4" t="n">
        <f aca="false">G261*10/12+G273*2/12</f>
        <v>3.625</v>
      </c>
      <c r="H263" s="3" t="n">
        <f aca="false">B263*$E$1862/E263</f>
        <v>0</v>
      </c>
      <c r="I263" s="3" t="n">
        <f aca="false">C263*$E$1862/E263</f>
        <v>0</v>
      </c>
      <c r="J263" s="5" t="e">
        <f aca="false">J262*((H263+(I263/12))/H262)</f>
        <v>#DIV/0!</v>
      </c>
      <c r="K263" s="3" t="n">
        <f aca="false">D263*$E$1862/E263</f>
        <v>0</v>
      </c>
      <c r="L263" s="5" t="e">
        <f aca="false">K263*(J263/H263)</f>
        <v>#DIV/0!</v>
      </c>
      <c r="M263" s="26" t="e">
        <f aca="false">H263/AVERAGE(K143:K262)</f>
        <v>#DIV/0!</v>
      </c>
      <c r="N263" s="6"/>
      <c r="O263" s="7" t="e">
        <f aca="false">J263/AVERAGE(L143:L262)</f>
        <v>#DIV/0!</v>
      </c>
      <c r="P263" s="7"/>
      <c r="Q263" s="29" t="e">
        <f aca="false">1/M263-(G263/100-(((E263/E143)^(1/10))-1))</f>
        <v>#DIV/0!</v>
      </c>
      <c r="R263" s="4" t="n">
        <f aca="false">((G263/G264+G263/1200+((1+G264/1200)^(-119))*(1-G263/G264)))</f>
        <v>1.00198150529991</v>
      </c>
      <c r="S263" s="4" t="n">
        <f aca="false">S262*R262*E262/E263</f>
        <v>4.78221501458044</v>
      </c>
      <c r="T263" s="10" t="e">
        <f aca="false">(($J383/$J263)^(1/10)-1)</f>
        <v>#DIV/0!</v>
      </c>
      <c r="U263" s="10" t="n">
        <f aca="false">(($S383/$S263)^(1/10)-1)</f>
        <v>-1</v>
      </c>
      <c r="V263" s="10" t="e">
        <f aca="false">T263-U263</f>
        <v>#DIV/0!</v>
      </c>
      <c r="W263" s="10"/>
      <c r="X263" s="11"/>
      <c r="Y263" s="28"/>
      <c r="Z263" s="28"/>
    </row>
    <row r="264" customFormat="false" ht="14.65" hidden="false" customHeight="false" outlineLevel="0" collapsed="false">
      <c r="A264" s="1" t="n">
        <v>1892.04</v>
      </c>
      <c r="B264" s="2" t="n">
        <v>5.57</v>
      </c>
      <c r="C264" s="3" t="n">
        <v>0.2267</v>
      </c>
      <c r="D264" s="2" t="n">
        <v>0.35</v>
      </c>
      <c r="E264" s="2" t="n">
        <v>7.040773554</v>
      </c>
      <c r="F264" s="3" t="n">
        <f aca="false">F263+1/12</f>
        <v>1892.29166666665</v>
      </c>
      <c r="G264" s="4" t="n">
        <f aca="false">G261*9/12+G273*3/12</f>
        <v>3.6375</v>
      </c>
      <c r="H264" s="3" t="n">
        <f aca="false">B264*$E$1862/E264</f>
        <v>0</v>
      </c>
      <c r="I264" s="3" t="n">
        <f aca="false">C264*$E$1862/E264</f>
        <v>0</v>
      </c>
      <c r="J264" s="5" t="e">
        <f aca="false">J263*((H264+(I264/12))/H263)</f>
        <v>#DIV/0!</v>
      </c>
      <c r="K264" s="3" t="n">
        <f aca="false">D264*$E$1862/E264</f>
        <v>0</v>
      </c>
      <c r="L264" s="5" t="e">
        <f aca="false">K264*(J264/H264)</f>
        <v>#DIV/0!</v>
      </c>
      <c r="M264" s="26" t="e">
        <f aca="false">H264/AVERAGE(K144:K263)</f>
        <v>#DIV/0!</v>
      </c>
      <c r="N264" s="6"/>
      <c r="O264" s="7" t="e">
        <f aca="false">J264/AVERAGE(L144:L263)</f>
        <v>#DIV/0!</v>
      </c>
      <c r="P264" s="7"/>
      <c r="Q264" s="29" t="e">
        <f aca="false">1/M264-(G264/100-(((E264/E144)^(1/10))-1))</f>
        <v>#DIV/0!</v>
      </c>
      <c r="R264" s="4" t="n">
        <f aca="false">((G264/G265+G264/1200+((1+G265/1200)^(-119))*(1-G264/G265)))</f>
        <v>1.00199253087028</v>
      </c>
      <c r="S264" s="4" t="n">
        <f aca="false">S263*R263*E263/E264</f>
        <v>4.85644596367082</v>
      </c>
      <c r="T264" s="10" t="e">
        <f aca="false">(($J384/$J264)^(1/10)-1)</f>
        <v>#DIV/0!</v>
      </c>
      <c r="U264" s="10" t="n">
        <f aca="false">(($S384/$S264)^(1/10)-1)</f>
        <v>-1</v>
      </c>
      <c r="V264" s="10" t="e">
        <f aca="false">T264-U264</f>
        <v>#DIV/0!</v>
      </c>
      <c r="W264" s="10"/>
      <c r="X264" s="11"/>
      <c r="Y264" s="28"/>
      <c r="Z264" s="28"/>
    </row>
    <row r="265" customFormat="false" ht="14.65" hidden="false" customHeight="false" outlineLevel="0" collapsed="false">
      <c r="A265" s="1" t="n">
        <v>1892.05</v>
      </c>
      <c r="B265" s="2" t="n">
        <v>5.57</v>
      </c>
      <c r="C265" s="3" t="n">
        <v>0.2283</v>
      </c>
      <c r="D265" s="2" t="n">
        <v>0.3525</v>
      </c>
      <c r="E265" s="2" t="n">
        <v>7.040773554</v>
      </c>
      <c r="F265" s="3" t="n">
        <f aca="false">F264+1/12</f>
        <v>1892.37499999998</v>
      </c>
      <c r="G265" s="4" t="n">
        <f aca="false">G261*8/12+G273*4/12</f>
        <v>3.65</v>
      </c>
      <c r="H265" s="3" t="n">
        <f aca="false">B265*$E$1862/E265</f>
        <v>0</v>
      </c>
      <c r="I265" s="3" t="n">
        <f aca="false">C265*$E$1862/E265</f>
        <v>0</v>
      </c>
      <c r="J265" s="5" t="e">
        <f aca="false">J264*((H265+(I265/12))/H264)</f>
        <v>#DIV/0!</v>
      </c>
      <c r="K265" s="3" t="n">
        <f aca="false">D265*$E$1862/E265</f>
        <v>0</v>
      </c>
      <c r="L265" s="5" t="e">
        <f aca="false">K265*(J265/H265)</f>
        <v>#DIV/0!</v>
      </c>
      <c r="M265" s="26" t="e">
        <f aca="false">H265/AVERAGE(K145:K264)</f>
        <v>#DIV/0!</v>
      </c>
      <c r="N265" s="6"/>
      <c r="O265" s="7" t="e">
        <f aca="false">J265/AVERAGE(L145:L264)</f>
        <v>#DIV/0!</v>
      </c>
      <c r="P265" s="7"/>
      <c r="Q265" s="29" t="e">
        <f aca="false">1/M265-(G265/100-(((E265/E145)^(1/10))-1))</f>
        <v>#DIV/0!</v>
      </c>
      <c r="R265" s="4" t="n">
        <f aca="false">((G265/G266+G265/1200+((1+G266/1200)^(-119))*(1-G265/G266)))</f>
        <v>1.00200355594634</v>
      </c>
      <c r="S265" s="4" t="n">
        <f aca="false">S264*R264*E264/E265</f>
        <v>4.86612258217328</v>
      </c>
      <c r="T265" s="10" t="e">
        <f aca="false">(($J385/$J265)^(1/10)-1)</f>
        <v>#DIV/0!</v>
      </c>
      <c r="U265" s="10" t="n">
        <f aca="false">(($S385/$S265)^(1/10)-1)</f>
        <v>-1</v>
      </c>
      <c r="V265" s="10" t="e">
        <f aca="false">T265-U265</f>
        <v>#DIV/0!</v>
      </c>
      <c r="W265" s="10"/>
      <c r="X265" s="11"/>
      <c r="Y265" s="28"/>
      <c r="Z265" s="28"/>
    </row>
    <row r="266" customFormat="false" ht="14.65" hidden="false" customHeight="false" outlineLevel="0" collapsed="false">
      <c r="A266" s="1" t="n">
        <v>1892.06</v>
      </c>
      <c r="B266" s="2" t="n">
        <v>5.54</v>
      </c>
      <c r="C266" s="3" t="n">
        <v>0.23</v>
      </c>
      <c r="D266" s="2" t="n">
        <v>0.355</v>
      </c>
      <c r="E266" s="2" t="n">
        <v>7.040773554</v>
      </c>
      <c r="F266" s="3" t="n">
        <f aca="false">F265+1/12</f>
        <v>1892.45833333331</v>
      </c>
      <c r="G266" s="4" t="n">
        <f aca="false">G261*7/12+G273*5/12</f>
        <v>3.6625</v>
      </c>
      <c r="H266" s="3" t="n">
        <f aca="false">B266*$E$1862/E266</f>
        <v>0</v>
      </c>
      <c r="I266" s="3" t="n">
        <f aca="false">C266*$E$1862/E266</f>
        <v>0</v>
      </c>
      <c r="J266" s="5" t="e">
        <f aca="false">J265*((H266+(I266/12))/H265)</f>
        <v>#DIV/0!</v>
      </c>
      <c r="K266" s="3" t="n">
        <f aca="false">D266*$E$1862/E266</f>
        <v>0</v>
      </c>
      <c r="L266" s="5" t="e">
        <f aca="false">K266*(J266/H266)</f>
        <v>#DIV/0!</v>
      </c>
      <c r="M266" s="26" t="e">
        <f aca="false">H266/AVERAGE(K146:K265)</f>
        <v>#DIV/0!</v>
      </c>
      <c r="N266" s="6"/>
      <c r="O266" s="7" t="e">
        <f aca="false">J266/AVERAGE(L146:L265)</f>
        <v>#DIV/0!</v>
      </c>
      <c r="P266" s="7"/>
      <c r="Q266" s="29" t="e">
        <f aca="false">1/M266-(G266/100-(((E266/E146)^(1/10))-1))</f>
        <v>#DIV/0!</v>
      </c>
      <c r="R266" s="4" t="n">
        <f aca="false">((G266/G267+G266/1200+((1+G267/1200)^(-119))*(1-G266/G267)))</f>
        <v>1.00201458052856</v>
      </c>
      <c r="S266" s="4" t="n">
        <f aca="false">S265*R265*E265/E266</f>
        <v>4.87587213100843</v>
      </c>
      <c r="T266" s="10" t="e">
        <f aca="false">(($J386/$J266)^(1/10)-1)</f>
        <v>#DIV/0!</v>
      </c>
      <c r="U266" s="10" t="n">
        <f aca="false">(($S386/$S266)^(1/10)-1)</f>
        <v>-1</v>
      </c>
      <c r="V266" s="10" t="e">
        <f aca="false">T266-U266</f>
        <v>#DIV/0!</v>
      </c>
      <c r="W266" s="10"/>
      <c r="X266" s="11"/>
      <c r="Y266" s="28"/>
      <c r="Z266" s="28"/>
    </row>
    <row r="267" customFormat="false" ht="14.65" hidden="false" customHeight="false" outlineLevel="0" collapsed="false">
      <c r="A267" s="1" t="n">
        <v>1892.07</v>
      </c>
      <c r="B267" s="2" t="n">
        <v>5.54</v>
      </c>
      <c r="C267" s="3" t="n">
        <v>0.2317</v>
      </c>
      <c r="D267" s="2" t="n">
        <v>0.3575</v>
      </c>
      <c r="E267" s="2" t="n">
        <v>7.231071736</v>
      </c>
      <c r="F267" s="3" t="n">
        <f aca="false">F266+1/12</f>
        <v>1892.54166666665</v>
      </c>
      <c r="G267" s="4" t="n">
        <f aca="false">G261*6/12+G273*6/12</f>
        <v>3.675</v>
      </c>
      <c r="H267" s="3" t="n">
        <f aca="false">B267*$E$1862/E267</f>
        <v>0</v>
      </c>
      <c r="I267" s="3" t="n">
        <f aca="false">C267*$E$1862/E267</f>
        <v>0</v>
      </c>
      <c r="J267" s="5" t="e">
        <f aca="false">J266*((H267+(I267/12))/H266)</f>
        <v>#DIV/0!</v>
      </c>
      <c r="K267" s="3" t="n">
        <f aca="false">D267*$E$1862/E267</f>
        <v>0</v>
      </c>
      <c r="L267" s="5" t="e">
        <f aca="false">K267*(J267/H267)</f>
        <v>#DIV/0!</v>
      </c>
      <c r="M267" s="26" t="e">
        <f aca="false">H267/AVERAGE(K147:K266)</f>
        <v>#DIV/0!</v>
      </c>
      <c r="N267" s="6"/>
      <c r="O267" s="7" t="e">
        <f aca="false">J267/AVERAGE(L147:L266)</f>
        <v>#DIV/0!</v>
      </c>
      <c r="P267" s="7"/>
      <c r="Q267" s="29" t="e">
        <f aca="false">1/M267-(G267/100-(((E267/E147)^(1/10))-1))</f>
        <v>#DIV/0!</v>
      </c>
      <c r="R267" s="4" t="n">
        <f aca="false">((G267/G268+G267/1200+((1+G268/1200)^(-119))*(1-G267/G268)))</f>
        <v>1.0020256046174</v>
      </c>
      <c r="S267" s="4" t="n">
        <f aca="false">S266*R266*E266/E267</f>
        <v>4.75711943954238</v>
      </c>
      <c r="T267" s="10" t="e">
        <f aca="false">(($J387/$J267)^(1/10)-1)</f>
        <v>#DIV/0!</v>
      </c>
      <c r="U267" s="10" t="n">
        <f aca="false">(($S387/$S267)^(1/10)-1)</f>
        <v>-1</v>
      </c>
      <c r="V267" s="10" t="e">
        <f aca="false">T267-U267</f>
        <v>#DIV/0!</v>
      </c>
      <c r="W267" s="10"/>
      <c r="X267" s="11"/>
      <c r="Y267" s="28"/>
      <c r="Z267" s="28"/>
    </row>
    <row r="268" customFormat="false" ht="14.65" hidden="false" customHeight="false" outlineLevel="0" collapsed="false">
      <c r="A268" s="1" t="n">
        <v>1892.08</v>
      </c>
      <c r="B268" s="2" t="n">
        <v>5.62</v>
      </c>
      <c r="C268" s="3" t="n">
        <v>0.2333</v>
      </c>
      <c r="D268" s="2" t="n">
        <v>0.36</v>
      </c>
      <c r="E268" s="2" t="n">
        <v>7.326212727</v>
      </c>
      <c r="F268" s="3" t="n">
        <f aca="false">F267+1/12</f>
        <v>1892.62499999998</v>
      </c>
      <c r="G268" s="4" t="n">
        <f aca="false">G261*5/12+G273*7/12</f>
        <v>3.6875</v>
      </c>
      <c r="H268" s="3" t="n">
        <f aca="false">B268*$E$1862/E268</f>
        <v>0</v>
      </c>
      <c r="I268" s="3" t="n">
        <f aca="false">C268*$E$1862/E268</f>
        <v>0</v>
      </c>
      <c r="J268" s="5" t="e">
        <f aca="false">J267*((H268+(I268/12))/H267)</f>
        <v>#DIV/0!</v>
      </c>
      <c r="K268" s="3" t="n">
        <f aca="false">D268*$E$1862/E268</f>
        <v>0</v>
      </c>
      <c r="L268" s="5" t="e">
        <f aca="false">K268*(J268/H268)</f>
        <v>#DIV/0!</v>
      </c>
      <c r="M268" s="26" t="e">
        <f aca="false">H268/AVERAGE(K148:K267)</f>
        <v>#DIV/0!</v>
      </c>
      <c r="N268" s="6"/>
      <c r="O268" s="7" t="e">
        <f aca="false">J268/AVERAGE(L148:L267)</f>
        <v>#DIV/0!</v>
      </c>
      <c r="P268" s="7"/>
      <c r="Q268" s="29" t="e">
        <f aca="false">1/M268-(G268/100-(((E268/E148)^(1/10))-1))</f>
        <v>#DIV/0!</v>
      </c>
      <c r="R268" s="4" t="n">
        <f aca="false">((G268/G269+G268/1200+((1+G269/1200)^(-119))*(1-G268/G269)))</f>
        <v>1.00203662821331</v>
      </c>
      <c r="S268" s="4" t="n">
        <f aca="false">S267*R267*E267/E268</f>
        <v>4.70485257900628</v>
      </c>
      <c r="T268" s="10" t="e">
        <f aca="false">(($J388/$J268)^(1/10)-1)</f>
        <v>#DIV/0!</v>
      </c>
      <c r="U268" s="10" t="n">
        <f aca="false">(($S388/$S268)^(1/10)-1)</f>
        <v>-1</v>
      </c>
      <c r="V268" s="10" t="e">
        <f aca="false">T268-U268</f>
        <v>#DIV/0!</v>
      </c>
      <c r="W268" s="10"/>
      <c r="X268" s="11"/>
      <c r="Y268" s="28"/>
      <c r="Z268" s="28"/>
    </row>
    <row r="269" customFormat="false" ht="14.65" hidden="false" customHeight="false" outlineLevel="0" collapsed="false">
      <c r="A269" s="1" t="n">
        <v>1892.09</v>
      </c>
      <c r="B269" s="2" t="n">
        <v>5.48</v>
      </c>
      <c r="C269" s="3" t="n">
        <v>0.235</v>
      </c>
      <c r="D269" s="2" t="n">
        <v>0.3625</v>
      </c>
      <c r="E269" s="2" t="n">
        <v>7.326212727</v>
      </c>
      <c r="F269" s="3" t="n">
        <f aca="false">F268+1/12</f>
        <v>1892.70833333331</v>
      </c>
      <c r="G269" s="4" t="n">
        <f aca="false">G261*4/12+G273*8/12</f>
        <v>3.7</v>
      </c>
      <c r="H269" s="3" t="n">
        <f aca="false">B269*$E$1862/E269</f>
        <v>0</v>
      </c>
      <c r="I269" s="3" t="n">
        <f aca="false">C269*$E$1862/E269</f>
        <v>0</v>
      </c>
      <c r="J269" s="5" t="e">
        <f aca="false">J268*((H269+(I269/12))/H268)</f>
        <v>#DIV/0!</v>
      </c>
      <c r="K269" s="3" t="n">
        <f aca="false">D269*$E$1862/E269</f>
        <v>0</v>
      </c>
      <c r="L269" s="5" t="e">
        <f aca="false">K269*(J269/H269)</f>
        <v>#DIV/0!</v>
      </c>
      <c r="M269" s="26" t="e">
        <f aca="false">H269/AVERAGE(K149:K268)</f>
        <v>#DIV/0!</v>
      </c>
      <c r="N269" s="6"/>
      <c r="O269" s="7" t="e">
        <f aca="false">J269/AVERAGE(L149:L268)</f>
        <v>#DIV/0!</v>
      </c>
      <c r="P269" s="7"/>
      <c r="Q269" s="29" t="e">
        <f aca="false">1/M269-(G269/100-(((E269/E149)^(1/10))-1))</f>
        <v>#DIV/0!</v>
      </c>
      <c r="R269" s="4" t="n">
        <f aca="false">((G269/G270+G269/1200+((1+G270/1200)^(-119))*(1-G269/G270)))</f>
        <v>1.00204765131675</v>
      </c>
      <c r="S269" s="4" t="n">
        <f aca="false">S268*R268*E268/E269</f>
        <v>4.71443461450814</v>
      </c>
      <c r="T269" s="10" t="e">
        <f aca="false">(($J389/$J269)^(1/10)-1)</f>
        <v>#DIV/0!</v>
      </c>
      <c r="U269" s="10" t="n">
        <f aca="false">(($S389/$S269)^(1/10)-1)</f>
        <v>-1</v>
      </c>
      <c r="V269" s="10" t="e">
        <f aca="false">T269-U269</f>
        <v>#DIV/0!</v>
      </c>
      <c r="W269" s="10"/>
      <c r="X269" s="11"/>
      <c r="Y269" s="28"/>
      <c r="Z269" s="28"/>
    </row>
    <row r="270" customFormat="false" ht="14.65" hidden="false" customHeight="false" outlineLevel="0" collapsed="false">
      <c r="A270" s="1" t="n">
        <v>1892.1</v>
      </c>
      <c r="B270" s="2" t="n">
        <v>5.59</v>
      </c>
      <c r="C270" s="3" t="n">
        <v>0.2367</v>
      </c>
      <c r="D270" s="2" t="n">
        <v>0.365</v>
      </c>
      <c r="E270" s="2" t="n">
        <v>7.326212727</v>
      </c>
      <c r="F270" s="3" t="n">
        <f aca="false">F269+1/12</f>
        <v>1892.79166666665</v>
      </c>
      <c r="G270" s="4" t="n">
        <f aca="false">G261*3/12+G273*9/12</f>
        <v>3.7125</v>
      </c>
      <c r="H270" s="3" t="n">
        <f aca="false">B270*$E$1862/E270</f>
        <v>0</v>
      </c>
      <c r="I270" s="3" t="n">
        <f aca="false">C270*$E$1862/E270</f>
        <v>0</v>
      </c>
      <c r="J270" s="5" t="e">
        <f aca="false">J269*((H270+(I270/12))/H269)</f>
        <v>#DIV/0!</v>
      </c>
      <c r="K270" s="3" t="n">
        <f aca="false">D270*$E$1862/E270</f>
        <v>0</v>
      </c>
      <c r="L270" s="5" t="e">
        <f aca="false">K270*(J270/H270)</f>
        <v>#DIV/0!</v>
      </c>
      <c r="M270" s="26" t="e">
        <f aca="false">H270/AVERAGE(K150:K269)</f>
        <v>#DIV/0!</v>
      </c>
      <c r="N270" s="6"/>
      <c r="O270" s="7" t="e">
        <f aca="false">J270/AVERAGE(L150:L269)</f>
        <v>#DIV/0!</v>
      </c>
      <c r="P270" s="7"/>
      <c r="Q270" s="29" t="e">
        <f aca="false">1/M270-(G270/100-(((E270/E150)^(1/10))-1))</f>
        <v>#DIV/0!</v>
      </c>
      <c r="R270" s="4" t="n">
        <f aca="false">((G270/G271+G270/1200+((1+G271/1200)^(-119))*(1-G270/G271)))</f>
        <v>1.00205867392819</v>
      </c>
      <c r="S270" s="4" t="n">
        <f aca="false">S269*R269*E269/E270</f>
        <v>4.72408813275428</v>
      </c>
      <c r="T270" s="10" t="e">
        <f aca="false">(($J390/$J270)^(1/10)-1)</f>
        <v>#DIV/0!</v>
      </c>
      <c r="U270" s="10" t="n">
        <f aca="false">(($S390/$S270)^(1/10)-1)</f>
        <v>-1</v>
      </c>
      <c r="V270" s="10" t="e">
        <f aca="false">T270-U270</f>
        <v>#DIV/0!</v>
      </c>
      <c r="W270" s="10"/>
      <c r="X270" s="11"/>
      <c r="Y270" s="28"/>
      <c r="Z270" s="28"/>
    </row>
    <row r="271" customFormat="false" ht="14.65" hidden="false" customHeight="false" outlineLevel="0" collapsed="false">
      <c r="A271" s="1" t="n">
        <v>1892.11</v>
      </c>
      <c r="B271" s="2" t="n">
        <v>5.57</v>
      </c>
      <c r="C271" s="3" t="n">
        <v>0.2383</v>
      </c>
      <c r="D271" s="2" t="n">
        <v>0.3675</v>
      </c>
      <c r="E271" s="2" t="n">
        <v>7.51650281</v>
      </c>
      <c r="F271" s="3" t="n">
        <f aca="false">F270+1/12</f>
        <v>1892.87499999998</v>
      </c>
      <c r="G271" s="4" t="n">
        <f aca="false">G261*2/12+G273*10/12</f>
        <v>3.725</v>
      </c>
      <c r="H271" s="3" t="n">
        <f aca="false">B271*$E$1862/E271</f>
        <v>0</v>
      </c>
      <c r="I271" s="3" t="n">
        <f aca="false">C271*$E$1862/E271</f>
        <v>0</v>
      </c>
      <c r="J271" s="5" t="e">
        <f aca="false">J270*((H271+(I271/12))/H270)</f>
        <v>#DIV/0!</v>
      </c>
      <c r="K271" s="3" t="n">
        <f aca="false">D271*$E$1862/E271</f>
        <v>0</v>
      </c>
      <c r="L271" s="5" t="e">
        <f aca="false">K271*(J271/H271)</f>
        <v>#DIV/0!</v>
      </c>
      <c r="M271" s="26" t="e">
        <f aca="false">H271/AVERAGE(K151:K270)</f>
        <v>#DIV/0!</v>
      </c>
      <c r="N271" s="6"/>
      <c r="O271" s="7" t="e">
        <f aca="false">J271/AVERAGE(L151:L270)</f>
        <v>#DIV/0!</v>
      </c>
      <c r="P271" s="7"/>
      <c r="Q271" s="29" t="e">
        <f aca="false">1/M271-(G271/100-(((E271/E151)^(1/10))-1))</f>
        <v>#DIV/0!</v>
      </c>
      <c r="R271" s="4" t="n">
        <f aca="false">((G271/G272+G271/1200+((1+G272/1200)^(-119))*(1-G271/G272)))</f>
        <v>1.00206969604808</v>
      </c>
      <c r="S271" s="4" t="n">
        <f aca="false">S270*R270*E270/E271</f>
        <v>4.61397082035011</v>
      </c>
      <c r="T271" s="10" t="e">
        <f aca="false">(($J391/$J271)^(1/10)-1)</f>
        <v>#DIV/0!</v>
      </c>
      <c r="U271" s="10" t="n">
        <f aca="false">(($S391/$S271)^(1/10)-1)</f>
        <v>-1</v>
      </c>
      <c r="V271" s="10" t="e">
        <f aca="false">T271-U271</f>
        <v>#DIV/0!</v>
      </c>
      <c r="W271" s="10"/>
      <c r="X271" s="11"/>
      <c r="Y271" s="28"/>
      <c r="Z271" s="28"/>
    </row>
    <row r="272" customFormat="false" ht="14.65" hidden="false" customHeight="false" outlineLevel="0" collapsed="false">
      <c r="A272" s="1" t="n">
        <v>1892.12</v>
      </c>
      <c r="B272" s="2" t="n">
        <v>5.51</v>
      </c>
      <c r="C272" s="3" t="n">
        <v>0.24</v>
      </c>
      <c r="D272" s="2" t="n">
        <v>0.37</v>
      </c>
      <c r="E272" s="2" t="n">
        <v>7.611651901</v>
      </c>
      <c r="F272" s="3" t="n">
        <f aca="false">F271+1/12</f>
        <v>1892.95833333331</v>
      </c>
      <c r="G272" s="4" t="n">
        <f aca="false">G261*1/12+G273*11/12</f>
        <v>3.7375</v>
      </c>
      <c r="H272" s="3" t="n">
        <f aca="false">B272*$E$1862/E272</f>
        <v>0</v>
      </c>
      <c r="I272" s="3" t="n">
        <f aca="false">C272*$E$1862/E272</f>
        <v>0</v>
      </c>
      <c r="J272" s="5" t="e">
        <f aca="false">J271*((H272+(I272/12))/H271)</f>
        <v>#DIV/0!</v>
      </c>
      <c r="K272" s="3" t="n">
        <f aca="false">D272*$E$1862/E272</f>
        <v>0</v>
      </c>
      <c r="L272" s="5" t="e">
        <f aca="false">K272*(J272/H272)</f>
        <v>#DIV/0!</v>
      </c>
      <c r="M272" s="26" t="e">
        <f aca="false">H272/AVERAGE(K152:K271)</f>
        <v>#DIV/0!</v>
      </c>
      <c r="N272" s="6"/>
      <c r="O272" s="7" t="e">
        <f aca="false">J272/AVERAGE(L152:L271)</f>
        <v>#DIV/0!</v>
      </c>
      <c r="P272" s="7"/>
      <c r="Q272" s="29" t="e">
        <f aca="false">1/M272-(G272/100-(((E272/E152)^(1/10))-1))</f>
        <v>#DIV/0!</v>
      </c>
      <c r="R272" s="4" t="n">
        <f aca="false">((G272/G273+G272/1200+((1+G273/1200)^(-119))*(1-G272/G273)))</f>
        <v>1.00208071767688</v>
      </c>
      <c r="S272" s="4" t="n">
        <f aca="false">S271*R271*E271/E272</f>
        <v>4.56572424239706</v>
      </c>
      <c r="T272" s="10" t="e">
        <f aca="false">(($J392/$J272)^(1/10)-1)</f>
        <v>#DIV/0!</v>
      </c>
      <c r="U272" s="10" t="n">
        <f aca="false">(($S392/$S272)^(1/10)-1)</f>
        <v>-1</v>
      </c>
      <c r="V272" s="10" t="e">
        <f aca="false">T272-U272</f>
        <v>#DIV/0!</v>
      </c>
      <c r="W272" s="10"/>
      <c r="X272" s="11"/>
      <c r="Y272" s="28"/>
      <c r="Z272" s="28"/>
    </row>
    <row r="273" customFormat="false" ht="14.65" hidden="false" customHeight="false" outlineLevel="0" collapsed="false">
      <c r="A273" s="1" t="n">
        <v>1893.01</v>
      </c>
      <c r="B273" s="2" t="n">
        <v>5.61</v>
      </c>
      <c r="C273" s="3" t="n">
        <v>0.2408</v>
      </c>
      <c r="D273" s="2" t="n">
        <v>0.3608</v>
      </c>
      <c r="E273" s="2" t="n">
        <v>7.897091074</v>
      </c>
      <c r="F273" s="3" t="n">
        <f aca="false">F272+1/12</f>
        <v>1893.04166666665</v>
      </c>
      <c r="G273" s="4" t="n">
        <v>3.75</v>
      </c>
      <c r="H273" s="3" t="n">
        <f aca="false">B273*$E$1862/E273</f>
        <v>0</v>
      </c>
      <c r="I273" s="3" t="n">
        <f aca="false">C273*$E$1862/E273</f>
        <v>0</v>
      </c>
      <c r="J273" s="5" t="e">
        <f aca="false">J272*((H273+(I273/12))/H272)</f>
        <v>#DIV/0!</v>
      </c>
      <c r="K273" s="3" t="n">
        <f aca="false">D273*$E$1862/E273</f>
        <v>0</v>
      </c>
      <c r="L273" s="5" t="e">
        <f aca="false">K273*(J273/H273)</f>
        <v>#DIV/0!</v>
      </c>
      <c r="M273" s="26" t="e">
        <f aca="false">H273/AVERAGE(K153:K272)</f>
        <v>#DIV/0!</v>
      </c>
      <c r="N273" s="6"/>
      <c r="O273" s="7" t="e">
        <f aca="false">J273/AVERAGE(L153:L272)</f>
        <v>#DIV/0!</v>
      </c>
      <c r="P273" s="7"/>
      <c r="Q273" s="29" t="e">
        <f aca="false">1/M273-(G273/100-(((E273/E153)^(1/10))-1))</f>
        <v>#DIV/0!</v>
      </c>
      <c r="R273" s="4" t="n">
        <f aca="false">((G273/G274+G273/1200+((1+G274/1200)^(-119))*(1-G273/G274)))</f>
        <v>1.00346968908532</v>
      </c>
      <c r="S273" s="4" t="n">
        <f aca="false">S272*R272*E272/E273</f>
        <v>4.40985343178558</v>
      </c>
      <c r="T273" s="10" t="e">
        <f aca="false">(($J393/$J273)^(1/10)-1)</f>
        <v>#DIV/0!</v>
      </c>
      <c r="U273" s="10" t="n">
        <f aca="false">(($S393/$S273)^(1/10)-1)</f>
        <v>-1</v>
      </c>
      <c r="V273" s="10" t="e">
        <f aca="false">T273-U273</f>
        <v>#DIV/0!</v>
      </c>
      <c r="W273" s="10"/>
      <c r="X273" s="11"/>
      <c r="Y273" s="28"/>
      <c r="Z273" s="28"/>
    </row>
    <row r="274" customFormat="false" ht="14.65" hidden="false" customHeight="false" outlineLevel="0" collapsed="false">
      <c r="A274" s="1" t="n">
        <v>1893.02</v>
      </c>
      <c r="B274" s="2" t="n">
        <v>5.51</v>
      </c>
      <c r="C274" s="3" t="n">
        <v>0.2417</v>
      </c>
      <c r="D274" s="2" t="n">
        <v>0.3517</v>
      </c>
      <c r="E274" s="2" t="n">
        <v>7.992232066</v>
      </c>
      <c r="F274" s="3" t="n">
        <f aca="false">F273+1/12</f>
        <v>1893.12499999998</v>
      </c>
      <c r="G274" s="4" t="n">
        <f aca="false">G273*11/12+G285*1/12</f>
        <v>3.74583333333333</v>
      </c>
      <c r="H274" s="3" t="n">
        <f aca="false">B274*$E$1862/E274</f>
        <v>0</v>
      </c>
      <c r="I274" s="3" t="n">
        <f aca="false">C274*$E$1862/E274</f>
        <v>0</v>
      </c>
      <c r="J274" s="5" t="e">
        <f aca="false">J273*((H274+(I274/12))/H273)</f>
        <v>#DIV/0!</v>
      </c>
      <c r="K274" s="3" t="n">
        <f aca="false">D274*$E$1862/E274</f>
        <v>0</v>
      </c>
      <c r="L274" s="5" t="e">
        <f aca="false">K274*(J274/H274)</f>
        <v>#DIV/0!</v>
      </c>
      <c r="M274" s="26" t="e">
        <f aca="false">H274/AVERAGE(K154:K273)</f>
        <v>#DIV/0!</v>
      </c>
      <c r="N274" s="6"/>
      <c r="O274" s="7" t="e">
        <f aca="false">J274/AVERAGE(L154:L273)</f>
        <v>#DIV/0!</v>
      </c>
      <c r="P274" s="7"/>
      <c r="Q274" s="29" t="e">
        <f aca="false">1/M274-(G274/100-(((E274/E154)^(1/10))-1))</f>
        <v>#DIV/0!</v>
      </c>
      <c r="R274" s="4" t="n">
        <f aca="false">((G274/G275+G274/1200+((1+G275/1200)^(-119))*(1-G274/G275)))</f>
        <v>1.00346628408111</v>
      </c>
      <c r="S274" s="4" t="n">
        <f aca="false">S273*R273*E273/E274</f>
        <v>4.37247640669011</v>
      </c>
      <c r="T274" s="10" t="e">
        <f aca="false">(($J394/$J274)^(1/10)-1)</f>
        <v>#DIV/0!</v>
      </c>
      <c r="U274" s="10" t="n">
        <f aca="false">(($S394/$S274)^(1/10)-1)</f>
        <v>-1</v>
      </c>
      <c r="V274" s="10" t="e">
        <f aca="false">T274-U274</f>
        <v>#DIV/0!</v>
      </c>
      <c r="W274" s="10"/>
      <c r="X274" s="11"/>
      <c r="Y274" s="28"/>
      <c r="Z274" s="28"/>
    </row>
    <row r="275" customFormat="false" ht="14.65" hidden="false" customHeight="false" outlineLevel="0" collapsed="false">
      <c r="A275" s="1" t="n">
        <v>1893.03</v>
      </c>
      <c r="B275" s="2" t="n">
        <v>5.31</v>
      </c>
      <c r="C275" s="3" t="n">
        <v>0.2425</v>
      </c>
      <c r="D275" s="2" t="n">
        <v>0.3425</v>
      </c>
      <c r="E275" s="2" t="n">
        <v>7.801941983</v>
      </c>
      <c r="F275" s="3" t="n">
        <f aca="false">F274+1/12</f>
        <v>1893.20833333331</v>
      </c>
      <c r="G275" s="4" t="n">
        <f aca="false">G273*10/12+G285*2/12</f>
        <v>3.74166666666667</v>
      </c>
      <c r="H275" s="3" t="n">
        <f aca="false">B275*$E$1862/E275</f>
        <v>0</v>
      </c>
      <c r="I275" s="3" t="n">
        <f aca="false">C275*$E$1862/E275</f>
        <v>0</v>
      </c>
      <c r="J275" s="5" t="e">
        <f aca="false">J274*((H275+(I275/12))/H274)</f>
        <v>#DIV/0!</v>
      </c>
      <c r="K275" s="3" t="n">
        <f aca="false">D275*$E$1862/E275</f>
        <v>0</v>
      </c>
      <c r="L275" s="5" t="e">
        <f aca="false">K275*(J275/H275)</f>
        <v>#DIV/0!</v>
      </c>
      <c r="M275" s="26" t="e">
        <f aca="false">H275/AVERAGE(K155:K274)</f>
        <v>#DIV/0!</v>
      </c>
      <c r="N275" s="6"/>
      <c r="O275" s="7" t="e">
        <f aca="false">J275/AVERAGE(L155:L274)</f>
        <v>#DIV/0!</v>
      </c>
      <c r="P275" s="7"/>
      <c r="Q275" s="29" t="e">
        <f aca="false">1/M275-(G275/100-(((E275/E155)^(1/10))-1))</f>
        <v>#DIV/0!</v>
      </c>
      <c r="R275" s="4" t="n">
        <f aca="false">((G275/G276+G275/1200+((1+G276/1200)^(-119))*(1-G275/G276)))</f>
        <v>1.00346287909508</v>
      </c>
      <c r="S275" s="4" t="n">
        <f aca="false">S274*R274*E274/E275</f>
        <v>4.49464741624339</v>
      </c>
      <c r="T275" s="10" t="e">
        <f aca="false">(($J395/$J275)^(1/10)-1)</f>
        <v>#DIV/0!</v>
      </c>
      <c r="U275" s="10" t="n">
        <f aca="false">(($S395/$S275)^(1/10)-1)</f>
        <v>-1</v>
      </c>
      <c r="V275" s="10" t="e">
        <f aca="false">T275-U275</f>
        <v>#DIV/0!</v>
      </c>
      <c r="W275" s="10"/>
      <c r="X275" s="11"/>
      <c r="Y275" s="28"/>
      <c r="Z275" s="28"/>
    </row>
    <row r="276" customFormat="false" ht="14.65" hidden="false" customHeight="false" outlineLevel="0" collapsed="false">
      <c r="A276" s="1" t="n">
        <v>1893.04</v>
      </c>
      <c r="B276" s="2" t="n">
        <v>5.31</v>
      </c>
      <c r="C276" s="3" t="n">
        <v>0.2433</v>
      </c>
      <c r="D276" s="2" t="n">
        <v>0.3333</v>
      </c>
      <c r="E276" s="2" t="n">
        <v>7.706792893</v>
      </c>
      <c r="F276" s="3" t="n">
        <f aca="false">F275+1/12</f>
        <v>1893.29166666665</v>
      </c>
      <c r="G276" s="4" t="n">
        <f aca="false">G273*9/12+G285*3/12</f>
        <v>3.7375</v>
      </c>
      <c r="H276" s="3" t="n">
        <f aca="false">B276*$E$1862/E276</f>
        <v>0</v>
      </c>
      <c r="I276" s="3" t="n">
        <f aca="false">C276*$E$1862/E276</f>
        <v>0</v>
      </c>
      <c r="J276" s="5" t="e">
        <f aca="false">J275*((H276+(I276/12))/H275)</f>
        <v>#DIV/0!</v>
      </c>
      <c r="K276" s="3" t="n">
        <f aca="false">D276*$E$1862/E276</f>
        <v>0</v>
      </c>
      <c r="L276" s="5" t="e">
        <f aca="false">K276*(J276/H276)</f>
        <v>#DIV/0!</v>
      </c>
      <c r="M276" s="26" t="e">
        <f aca="false">H276/AVERAGE(K156:K275)</f>
        <v>#DIV/0!</v>
      </c>
      <c r="N276" s="6"/>
      <c r="O276" s="7" t="e">
        <f aca="false">J276/AVERAGE(L156:L275)</f>
        <v>#DIV/0!</v>
      </c>
      <c r="P276" s="7"/>
      <c r="Q276" s="29" t="e">
        <f aca="false">1/M276-(G276/100-(((E276/E156)^(1/10))-1))</f>
        <v>#DIV/0!</v>
      </c>
      <c r="R276" s="4" t="n">
        <f aca="false">((G276/G277+G276/1200+((1+G277/1200)^(-119))*(1-G276/G277)))</f>
        <v>1.00345947412725</v>
      </c>
      <c r="S276" s="4" t="n">
        <f aca="false">S275*R275*E275/E276</f>
        <v>4.56589551198107</v>
      </c>
      <c r="T276" s="10" t="e">
        <f aca="false">(($J396/$J276)^(1/10)-1)</f>
        <v>#DIV/0!</v>
      </c>
      <c r="U276" s="10" t="n">
        <f aca="false">(($S396/$S276)^(1/10)-1)</f>
        <v>-1</v>
      </c>
      <c r="V276" s="10" t="e">
        <f aca="false">T276-U276</f>
        <v>#DIV/0!</v>
      </c>
      <c r="W276" s="10"/>
      <c r="X276" s="11"/>
      <c r="Y276" s="28"/>
      <c r="Z276" s="28"/>
    </row>
    <row r="277" customFormat="false" ht="14.65" hidden="false" customHeight="false" outlineLevel="0" collapsed="false">
      <c r="A277" s="1" t="n">
        <v>1893.05</v>
      </c>
      <c r="B277" s="2" t="n">
        <v>4.84</v>
      </c>
      <c r="C277" s="3" t="n">
        <v>0.2442</v>
      </c>
      <c r="D277" s="2" t="n">
        <v>0.3242</v>
      </c>
      <c r="E277" s="2" t="n">
        <v>7.611651901</v>
      </c>
      <c r="F277" s="3" t="n">
        <f aca="false">F276+1/12</f>
        <v>1893.37499999998</v>
      </c>
      <c r="G277" s="4" t="n">
        <f aca="false">G273*8/12+G285*4/12</f>
        <v>3.73333333333333</v>
      </c>
      <c r="H277" s="3" t="n">
        <f aca="false">B277*$E$1862/E277</f>
        <v>0</v>
      </c>
      <c r="I277" s="3" t="n">
        <f aca="false">C277*$E$1862/E277</f>
        <v>0</v>
      </c>
      <c r="J277" s="5" t="e">
        <f aca="false">J276*((H277+(I277/12))/H276)</f>
        <v>#DIV/0!</v>
      </c>
      <c r="K277" s="3" t="n">
        <f aca="false">D277*$E$1862/E277</f>
        <v>0</v>
      </c>
      <c r="L277" s="5" t="e">
        <f aca="false">K277*(J277/H277)</f>
        <v>#DIV/0!</v>
      </c>
      <c r="M277" s="26" t="e">
        <f aca="false">H277/AVERAGE(K157:K276)</f>
        <v>#DIV/0!</v>
      </c>
      <c r="N277" s="6"/>
      <c r="O277" s="7" t="e">
        <f aca="false">J277/AVERAGE(L157:L276)</f>
        <v>#DIV/0!</v>
      </c>
      <c r="P277" s="7"/>
      <c r="Q277" s="29" t="e">
        <f aca="false">1/M277-(G277/100-(((E277/E157)^(1/10))-1))</f>
        <v>#DIV/0!</v>
      </c>
      <c r="R277" s="4" t="n">
        <f aca="false">((G277/G278+G277/1200+((1+G278/1200)^(-119))*(1-G277/G278)))</f>
        <v>1.0034560691776</v>
      </c>
      <c r="S277" s="4" t="n">
        <f aca="false">S276*R276*E276/E277</f>
        <v>4.63895944518879</v>
      </c>
      <c r="T277" s="10" t="e">
        <f aca="false">(($J397/$J277)^(1/10)-1)</f>
        <v>#DIV/0!</v>
      </c>
      <c r="U277" s="10" t="n">
        <f aca="false">(($S397/$S277)^(1/10)-1)</f>
        <v>-1</v>
      </c>
      <c r="V277" s="10" t="e">
        <f aca="false">T277-U277</f>
        <v>#DIV/0!</v>
      </c>
      <c r="W277" s="10"/>
      <c r="X277" s="11"/>
      <c r="Y277" s="28"/>
      <c r="Z277" s="28"/>
    </row>
    <row r="278" customFormat="false" ht="14.65" hidden="false" customHeight="false" outlineLevel="0" collapsed="false">
      <c r="A278" s="1" t="n">
        <v>1893.06</v>
      </c>
      <c r="B278" s="2" t="n">
        <v>4.61</v>
      </c>
      <c r="C278" s="3" t="n">
        <v>0.245</v>
      </c>
      <c r="D278" s="2" t="n">
        <v>0.315</v>
      </c>
      <c r="E278" s="2" t="n">
        <v>7.421361818</v>
      </c>
      <c r="F278" s="3" t="n">
        <f aca="false">F277+1/12</f>
        <v>1893.45833333331</v>
      </c>
      <c r="G278" s="4" t="n">
        <f aca="false">G273*7/12+G285*5/12</f>
        <v>3.72916666666667</v>
      </c>
      <c r="H278" s="3" t="n">
        <f aca="false">B278*$E$1862/E278</f>
        <v>0</v>
      </c>
      <c r="I278" s="3" t="n">
        <f aca="false">C278*$E$1862/E278</f>
        <v>0</v>
      </c>
      <c r="J278" s="5" t="e">
        <f aca="false">J277*((H278+(I278/12))/H277)</f>
        <v>#DIV/0!</v>
      </c>
      <c r="K278" s="3" t="n">
        <f aca="false">D278*$E$1862/E278</f>
        <v>0</v>
      </c>
      <c r="L278" s="5" t="e">
        <f aca="false">K278*(J278/H278)</f>
        <v>#DIV/0!</v>
      </c>
      <c r="M278" s="26" t="e">
        <f aca="false">H278/AVERAGE(K158:K277)</f>
        <v>#DIV/0!</v>
      </c>
      <c r="N278" s="6"/>
      <c r="O278" s="7" t="e">
        <f aca="false">J278/AVERAGE(L158:L277)</f>
        <v>#DIV/0!</v>
      </c>
      <c r="P278" s="7"/>
      <c r="Q278" s="29" t="e">
        <f aca="false">1/M278-(G278/100-(((E278/E158)^(1/10))-1))</f>
        <v>#DIV/0!</v>
      </c>
      <c r="R278" s="4" t="n">
        <f aca="false">((G278/G279+G278/1200+((1+G279/1200)^(-119))*(1-G278/G279)))</f>
        <v>1.00345266424616</v>
      </c>
      <c r="S278" s="4" t="n">
        <f aca="false">S277*R277*E277/E278</f>
        <v>4.77434999809436</v>
      </c>
      <c r="T278" s="10" t="e">
        <f aca="false">(($J398/$J278)^(1/10)-1)</f>
        <v>#DIV/0!</v>
      </c>
      <c r="U278" s="10" t="n">
        <f aca="false">(($S398/$S278)^(1/10)-1)</f>
        <v>-1</v>
      </c>
      <c r="V278" s="10" t="e">
        <f aca="false">T278-U278</f>
        <v>#DIV/0!</v>
      </c>
      <c r="W278" s="10"/>
      <c r="X278" s="11"/>
      <c r="Y278" s="28"/>
      <c r="Z278" s="28"/>
    </row>
    <row r="279" customFormat="false" ht="14.65" hidden="false" customHeight="false" outlineLevel="0" collapsed="false">
      <c r="A279" s="1" t="n">
        <v>1893.07</v>
      </c>
      <c r="B279" s="2" t="n">
        <v>4.18</v>
      </c>
      <c r="C279" s="3" t="n">
        <v>0.2458</v>
      </c>
      <c r="D279" s="2" t="n">
        <v>0.3058</v>
      </c>
      <c r="E279" s="2" t="n">
        <v>7.231071736</v>
      </c>
      <c r="F279" s="3" t="n">
        <f aca="false">F278+1/12</f>
        <v>1893.54166666665</v>
      </c>
      <c r="G279" s="4" t="n">
        <f aca="false">G273*6/12+G285*6/12</f>
        <v>3.725</v>
      </c>
      <c r="H279" s="3" t="n">
        <f aca="false">B279*$E$1862/E279</f>
        <v>0</v>
      </c>
      <c r="I279" s="3" t="n">
        <f aca="false">C279*$E$1862/E279</f>
        <v>0</v>
      </c>
      <c r="J279" s="5" t="e">
        <f aca="false">J278*((H279+(I279/12))/H278)</f>
        <v>#DIV/0!</v>
      </c>
      <c r="K279" s="3" t="n">
        <f aca="false">D279*$E$1862/E279</f>
        <v>0</v>
      </c>
      <c r="L279" s="5" t="e">
        <f aca="false">K279*(J279/H279)</f>
        <v>#DIV/0!</v>
      </c>
      <c r="M279" s="26" t="e">
        <f aca="false">H279/AVERAGE(K159:K278)</f>
        <v>#DIV/0!</v>
      </c>
      <c r="N279" s="6"/>
      <c r="O279" s="7" t="e">
        <f aca="false">J279/AVERAGE(L159:L278)</f>
        <v>#DIV/0!</v>
      </c>
      <c r="P279" s="7"/>
      <c r="Q279" s="29" t="e">
        <f aca="false">1/M279-(G279/100-(((E279/E159)^(1/10))-1))</f>
        <v>#DIV/0!</v>
      </c>
      <c r="R279" s="4" t="n">
        <f aca="false">((G279/G280+G279/1200+((1+G280/1200)^(-119))*(1-G279/G280)))</f>
        <v>1.00344925933292</v>
      </c>
      <c r="S279" s="4" t="n">
        <f aca="false">S278*R278*E278/E279</f>
        <v>4.91690796282106</v>
      </c>
      <c r="T279" s="10" t="e">
        <f aca="false">(($J399/$J279)^(1/10)-1)</f>
        <v>#DIV/0!</v>
      </c>
      <c r="U279" s="10" t="n">
        <f aca="false">(($S399/$S279)^(1/10)-1)</f>
        <v>-1</v>
      </c>
      <c r="V279" s="10" t="e">
        <f aca="false">T279-U279</f>
        <v>#DIV/0!</v>
      </c>
      <c r="W279" s="10"/>
      <c r="X279" s="11"/>
      <c r="Y279" s="28"/>
      <c r="Z279" s="28"/>
    </row>
    <row r="280" customFormat="false" ht="14.65" hidden="false" customHeight="false" outlineLevel="0" collapsed="false">
      <c r="A280" s="1" t="n">
        <v>1893.08</v>
      </c>
      <c r="B280" s="2" t="n">
        <v>4.08</v>
      </c>
      <c r="C280" s="3" t="n">
        <v>0.2467</v>
      </c>
      <c r="D280" s="2" t="n">
        <v>0.2967</v>
      </c>
      <c r="E280" s="2" t="n">
        <v>6.945632562</v>
      </c>
      <c r="F280" s="3" t="n">
        <f aca="false">F279+1/12</f>
        <v>1893.62499999998</v>
      </c>
      <c r="G280" s="4" t="n">
        <f aca="false">G273*5/12+G285*7/12</f>
        <v>3.72083333333333</v>
      </c>
      <c r="H280" s="3" t="n">
        <f aca="false">B280*$E$1862/E280</f>
        <v>0</v>
      </c>
      <c r="I280" s="3" t="n">
        <f aca="false">C280*$E$1862/E280</f>
        <v>0</v>
      </c>
      <c r="J280" s="5" t="e">
        <f aca="false">J279*((H280+(I280/12))/H279)</f>
        <v>#DIV/0!</v>
      </c>
      <c r="K280" s="3" t="n">
        <f aca="false">D280*$E$1862/E280</f>
        <v>0</v>
      </c>
      <c r="L280" s="5" t="e">
        <f aca="false">K280*(J280/H280)</f>
        <v>#DIV/0!</v>
      </c>
      <c r="M280" s="26" t="e">
        <f aca="false">H280/AVERAGE(K160:K279)</f>
        <v>#DIV/0!</v>
      </c>
      <c r="N280" s="6"/>
      <c r="O280" s="7" t="e">
        <f aca="false">J280/AVERAGE(L160:L279)</f>
        <v>#DIV/0!</v>
      </c>
      <c r="P280" s="7"/>
      <c r="Q280" s="29" t="e">
        <f aca="false">1/M280-(G280/100-(((E280/E160)^(1/10))-1))</f>
        <v>#DIV/0!</v>
      </c>
      <c r="R280" s="4" t="n">
        <f aca="false">((G280/G281+G280/1200+((1+G281/1200)^(-119))*(1-G280/G281)))</f>
        <v>1.00344585443789</v>
      </c>
      <c r="S280" s="4" t="n">
        <f aca="false">S279*R279*E279/E280</f>
        <v>5.13663091445223</v>
      </c>
      <c r="T280" s="10" t="e">
        <f aca="false">(($J400/$J280)^(1/10)-1)</f>
        <v>#DIV/0!</v>
      </c>
      <c r="U280" s="10" t="n">
        <f aca="false">(($S400/$S280)^(1/10)-1)</f>
        <v>-1</v>
      </c>
      <c r="V280" s="10" t="e">
        <f aca="false">T280-U280</f>
        <v>#DIV/0!</v>
      </c>
      <c r="W280" s="10"/>
      <c r="X280" s="11"/>
      <c r="Y280" s="28"/>
      <c r="Z280" s="28"/>
    </row>
    <row r="281" customFormat="false" ht="14.65" hidden="false" customHeight="false" outlineLevel="0" collapsed="false">
      <c r="A281" s="1" t="n">
        <v>1893.09</v>
      </c>
      <c r="B281" s="2" t="n">
        <v>4.37</v>
      </c>
      <c r="C281" s="3" t="n">
        <v>0.2475</v>
      </c>
      <c r="D281" s="2" t="n">
        <v>0.2875</v>
      </c>
      <c r="E281" s="2" t="n">
        <v>7.231071736</v>
      </c>
      <c r="F281" s="3" t="n">
        <f aca="false">F280+1/12</f>
        <v>1893.70833333331</v>
      </c>
      <c r="G281" s="4" t="n">
        <f aca="false">G273*4/12+G285*8/12</f>
        <v>3.71666666666667</v>
      </c>
      <c r="H281" s="3" t="n">
        <f aca="false">B281*$E$1862/E281</f>
        <v>0</v>
      </c>
      <c r="I281" s="3" t="n">
        <f aca="false">C281*$E$1862/E281</f>
        <v>0</v>
      </c>
      <c r="J281" s="5" t="e">
        <f aca="false">J280*((H281+(I281/12))/H280)</f>
        <v>#DIV/0!</v>
      </c>
      <c r="K281" s="3" t="n">
        <f aca="false">D281*$E$1862/E281</f>
        <v>0</v>
      </c>
      <c r="L281" s="5" t="e">
        <f aca="false">K281*(J281/H281)</f>
        <v>#DIV/0!</v>
      </c>
      <c r="M281" s="26" t="e">
        <f aca="false">H281/AVERAGE(K161:K280)</f>
        <v>#DIV/0!</v>
      </c>
      <c r="N281" s="6"/>
      <c r="O281" s="7" t="e">
        <f aca="false">J281/AVERAGE(L161:L280)</f>
        <v>#DIV/0!</v>
      </c>
      <c r="P281" s="7"/>
      <c r="Q281" s="29" t="e">
        <f aca="false">1/M281-(G281/100-(((E281/E161)^(1/10))-1))</f>
        <v>#DIV/0!</v>
      </c>
      <c r="R281" s="4" t="n">
        <f aca="false">((G281/G282+G281/1200+((1+G282/1200)^(-119))*(1-G281/G282)))</f>
        <v>1.00344244956108</v>
      </c>
      <c r="S281" s="4" t="n">
        <f aca="false">S280*R280*E280/E281</f>
        <v>4.95086904325073</v>
      </c>
      <c r="T281" s="10" t="e">
        <f aca="false">(($J401/$J281)^(1/10)-1)</f>
        <v>#DIV/0!</v>
      </c>
      <c r="U281" s="10" t="n">
        <f aca="false">(($S401/$S281)^(1/10)-1)</f>
        <v>-1</v>
      </c>
      <c r="V281" s="10" t="e">
        <f aca="false">T281-U281</f>
        <v>#DIV/0!</v>
      </c>
      <c r="W281" s="10"/>
      <c r="X281" s="11"/>
      <c r="Y281" s="28"/>
      <c r="Z281" s="28"/>
    </row>
    <row r="282" customFormat="false" ht="14.65" hidden="false" customHeight="false" outlineLevel="0" collapsed="false">
      <c r="A282" s="1" t="n">
        <v>1893.1</v>
      </c>
      <c r="B282" s="2" t="n">
        <v>4.5</v>
      </c>
      <c r="C282" s="3" t="n">
        <v>0.2483</v>
      </c>
      <c r="D282" s="2" t="n">
        <v>0.2783</v>
      </c>
      <c r="E282" s="2" t="n">
        <v>7.326212727</v>
      </c>
      <c r="F282" s="3" t="n">
        <f aca="false">F281+1/12</f>
        <v>1893.79166666665</v>
      </c>
      <c r="G282" s="4" t="n">
        <f aca="false">G273*3/12+G285*9/12</f>
        <v>3.7125</v>
      </c>
      <c r="H282" s="3" t="n">
        <f aca="false">B282*$E$1862/E282</f>
        <v>0</v>
      </c>
      <c r="I282" s="3" t="n">
        <f aca="false">C282*$E$1862/E282</f>
        <v>0</v>
      </c>
      <c r="J282" s="5" t="e">
        <f aca="false">J281*((H282+(I282/12))/H281)</f>
        <v>#DIV/0!</v>
      </c>
      <c r="K282" s="3" t="n">
        <f aca="false">D282*$E$1862/E282</f>
        <v>0</v>
      </c>
      <c r="L282" s="5" t="e">
        <f aca="false">K282*(J282/H282)</f>
        <v>#DIV/0!</v>
      </c>
      <c r="M282" s="26" t="e">
        <f aca="false">H282/AVERAGE(K162:K281)</f>
        <v>#DIV/0!</v>
      </c>
      <c r="N282" s="6"/>
      <c r="O282" s="7" t="e">
        <f aca="false">J282/AVERAGE(L162:L281)</f>
        <v>#DIV/0!</v>
      </c>
      <c r="P282" s="7"/>
      <c r="Q282" s="29" t="e">
        <f aca="false">1/M282-(G282/100-(((E282/E162)^(1/10))-1))</f>
        <v>#DIV/0!</v>
      </c>
      <c r="R282" s="4" t="n">
        <f aca="false">((G282/G283+G282/1200+((1+G283/1200)^(-119))*(1-G282/G283)))</f>
        <v>1.00343904470249</v>
      </c>
      <c r="S282" s="4" t="n">
        <f aca="false">S281*R281*E281/E282</f>
        <v>4.90339695928762</v>
      </c>
      <c r="T282" s="10" t="e">
        <f aca="false">(($J402/$J282)^(1/10)-1)</f>
        <v>#DIV/0!</v>
      </c>
      <c r="U282" s="10" t="n">
        <f aca="false">(($S402/$S282)^(1/10)-1)</f>
        <v>-1</v>
      </c>
      <c r="V282" s="10" t="e">
        <f aca="false">T282-U282</f>
        <v>#DIV/0!</v>
      </c>
      <c r="W282" s="10"/>
      <c r="X282" s="11"/>
      <c r="Y282" s="28"/>
      <c r="Z282" s="28"/>
    </row>
    <row r="283" customFormat="false" ht="14.65" hidden="false" customHeight="false" outlineLevel="0" collapsed="false">
      <c r="A283" s="1" t="n">
        <v>1893.11</v>
      </c>
      <c r="B283" s="2" t="n">
        <v>4.57</v>
      </c>
      <c r="C283" s="3" t="n">
        <v>0.2492</v>
      </c>
      <c r="D283" s="2" t="n">
        <v>0.2692</v>
      </c>
      <c r="E283" s="2" t="n">
        <v>7.135922645</v>
      </c>
      <c r="F283" s="3" t="n">
        <f aca="false">F282+1/12</f>
        <v>1893.87499999998</v>
      </c>
      <c r="G283" s="4" t="n">
        <f aca="false">G273*2/12+G285*10/12</f>
        <v>3.70833333333333</v>
      </c>
      <c r="H283" s="3" t="n">
        <f aca="false">B283*$E$1862/E283</f>
        <v>0</v>
      </c>
      <c r="I283" s="3" t="n">
        <f aca="false">C283*$E$1862/E283</f>
        <v>0</v>
      </c>
      <c r="J283" s="5" t="e">
        <f aca="false">J282*((H283+(I283/12))/H282)</f>
        <v>#DIV/0!</v>
      </c>
      <c r="K283" s="3" t="n">
        <f aca="false">D283*$E$1862/E283</f>
        <v>0</v>
      </c>
      <c r="L283" s="5" t="e">
        <f aca="false">K283*(J283/H283)</f>
        <v>#DIV/0!</v>
      </c>
      <c r="M283" s="26" t="e">
        <f aca="false">H283/AVERAGE(K163:K282)</f>
        <v>#DIV/0!</v>
      </c>
      <c r="N283" s="6"/>
      <c r="O283" s="7" t="e">
        <f aca="false">J283/AVERAGE(L163:L282)</f>
        <v>#DIV/0!</v>
      </c>
      <c r="P283" s="7"/>
      <c r="Q283" s="29" t="e">
        <f aca="false">1/M283-(G283/100-(((E283/E163)^(1/10))-1))</f>
        <v>#DIV/0!</v>
      </c>
      <c r="R283" s="4" t="n">
        <f aca="false">((G283/G284+G283/1200+((1+G284/1200)^(-119))*(1-G283/G284)))</f>
        <v>1.00343563986213</v>
      </c>
      <c r="S283" s="4" t="n">
        <f aca="false">S282*R282*E282/E283</f>
        <v>5.0514660734074</v>
      </c>
      <c r="T283" s="10" t="e">
        <f aca="false">(($J403/$J283)^(1/10)-1)</f>
        <v>#DIV/0!</v>
      </c>
      <c r="U283" s="10" t="n">
        <f aca="false">(($S403/$S283)^(1/10)-1)</f>
        <v>-1</v>
      </c>
      <c r="V283" s="10" t="e">
        <f aca="false">T283-U283</f>
        <v>#DIV/0!</v>
      </c>
      <c r="W283" s="10"/>
      <c r="X283" s="11"/>
      <c r="Y283" s="28"/>
      <c r="Z283" s="28"/>
    </row>
    <row r="284" customFormat="false" ht="14.65" hidden="false" customHeight="false" outlineLevel="0" collapsed="false">
      <c r="A284" s="1" t="n">
        <v>1893.12</v>
      </c>
      <c r="B284" s="2" t="n">
        <v>4.41</v>
      </c>
      <c r="C284" s="3" t="n">
        <v>0.25</v>
      </c>
      <c r="D284" s="2" t="n">
        <v>0.26</v>
      </c>
      <c r="E284" s="2" t="n">
        <v>7.040773554</v>
      </c>
      <c r="F284" s="3" t="n">
        <f aca="false">F283+1/12</f>
        <v>1893.95833333331</v>
      </c>
      <c r="G284" s="4" t="n">
        <f aca="false">G273*1/12+G285*11/12</f>
        <v>3.70416666666667</v>
      </c>
      <c r="H284" s="3" t="n">
        <f aca="false">B284*$E$1862/E284</f>
        <v>0</v>
      </c>
      <c r="I284" s="3" t="n">
        <f aca="false">C284*$E$1862/E284</f>
        <v>0</v>
      </c>
      <c r="J284" s="5" t="e">
        <f aca="false">J283*((H284+(I284/12))/H283)</f>
        <v>#DIV/0!</v>
      </c>
      <c r="K284" s="3" t="n">
        <f aca="false">D284*$E$1862/E284</f>
        <v>0</v>
      </c>
      <c r="L284" s="5" t="e">
        <f aca="false">K284*(J284/H284)</f>
        <v>#DIV/0!</v>
      </c>
      <c r="M284" s="26" t="e">
        <f aca="false">H284/AVERAGE(K164:K283)</f>
        <v>#DIV/0!</v>
      </c>
      <c r="N284" s="6"/>
      <c r="O284" s="7" t="e">
        <f aca="false">J284/AVERAGE(L164:L283)</f>
        <v>#DIV/0!</v>
      </c>
      <c r="P284" s="7"/>
      <c r="Q284" s="29" t="e">
        <f aca="false">1/M284-(G284/100-(((E284/E164)^(1/10))-1))</f>
        <v>#DIV/0!</v>
      </c>
      <c r="R284" s="4" t="n">
        <f aca="false">((G284/G285+G284/1200+((1+G285/1200)^(-119))*(1-G284/G285)))</f>
        <v>1.00343223504001</v>
      </c>
      <c r="S284" s="4" t="n">
        <f aca="false">S283*R283*E283/E284</f>
        <v>5.13732119541528</v>
      </c>
      <c r="T284" s="10" t="e">
        <f aca="false">(($J404/$J284)^(1/10)-1)</f>
        <v>#DIV/0!</v>
      </c>
      <c r="U284" s="10" t="n">
        <f aca="false">(($S404/$S284)^(1/10)-1)</f>
        <v>-1</v>
      </c>
      <c r="V284" s="10" t="e">
        <f aca="false">T284-U284</f>
        <v>#DIV/0!</v>
      </c>
      <c r="W284" s="10"/>
      <c r="X284" s="11"/>
      <c r="Y284" s="28"/>
      <c r="Z284" s="28"/>
    </row>
    <row r="285" customFormat="false" ht="14.65" hidden="false" customHeight="false" outlineLevel="0" collapsed="false">
      <c r="A285" s="1" t="n">
        <v>1894.01</v>
      </c>
      <c r="B285" s="2" t="n">
        <v>4.32</v>
      </c>
      <c r="C285" s="3" t="n">
        <v>0.2467</v>
      </c>
      <c r="D285" s="2" t="n">
        <v>0.2517</v>
      </c>
      <c r="E285" s="2" t="n">
        <v>6.850483471</v>
      </c>
      <c r="F285" s="3" t="n">
        <f aca="false">F284+1/12</f>
        <v>1894.04166666665</v>
      </c>
      <c r="G285" s="4" t="n">
        <v>3.7</v>
      </c>
      <c r="H285" s="3" t="n">
        <f aca="false">B285*$E$1862/E285</f>
        <v>0</v>
      </c>
      <c r="I285" s="3" t="n">
        <f aca="false">C285*$E$1862/E285</f>
        <v>0</v>
      </c>
      <c r="J285" s="5" t="e">
        <f aca="false">J284*((H285+(I285/12))/H284)</f>
        <v>#DIV/0!</v>
      </c>
      <c r="K285" s="3" t="n">
        <f aca="false">D285*$E$1862/E285</f>
        <v>0</v>
      </c>
      <c r="L285" s="5" t="e">
        <f aca="false">K285*(J285/H285)</f>
        <v>#DIV/0!</v>
      </c>
      <c r="M285" s="26" t="e">
        <f aca="false">H285/AVERAGE(K165:K284)</f>
        <v>#DIV/0!</v>
      </c>
      <c r="N285" s="6"/>
      <c r="O285" s="7" t="e">
        <f aca="false">J285/AVERAGE(L165:L284)</f>
        <v>#DIV/0!</v>
      </c>
      <c r="P285" s="7"/>
      <c r="Q285" s="29" t="e">
        <f aca="false">1/M285-(G285/100-(((E285/E165)^(1/10))-1))</f>
        <v>#DIV/0!</v>
      </c>
      <c r="R285" s="4" t="n">
        <f aca="false">((G285/G286+G285/1200+((1+G286/1200)^(-119))*(1-G285/G286)))</f>
        <v>1.00474294897609</v>
      </c>
      <c r="S285" s="4" t="n">
        <f aca="false">S284*R284*E284/E285</f>
        <v>5.29814600106685</v>
      </c>
      <c r="T285" s="10" t="e">
        <f aca="false">(($J405/$J285)^(1/10)-1)</f>
        <v>#DIV/0!</v>
      </c>
      <c r="U285" s="10" t="n">
        <f aca="false">(($S405/$S285)^(1/10)-1)</f>
        <v>-1</v>
      </c>
      <c r="V285" s="10" t="e">
        <f aca="false">T285-U285</f>
        <v>#DIV/0!</v>
      </c>
      <c r="W285" s="10"/>
      <c r="X285" s="11"/>
      <c r="Y285" s="28"/>
      <c r="Z285" s="28"/>
    </row>
    <row r="286" customFormat="false" ht="14.65" hidden="false" customHeight="false" outlineLevel="0" collapsed="false">
      <c r="A286" s="1" t="n">
        <v>1894.02</v>
      </c>
      <c r="B286" s="2" t="n">
        <v>4.38</v>
      </c>
      <c r="C286" s="3" t="n">
        <v>0.2433</v>
      </c>
      <c r="D286" s="2" t="n">
        <v>0.2433</v>
      </c>
      <c r="E286" s="2" t="n">
        <v>6.755342479</v>
      </c>
      <c r="F286" s="3" t="n">
        <f aca="false">F285+1/12</f>
        <v>1894.12499999998</v>
      </c>
      <c r="G286" s="4" t="n">
        <f aca="false">G285*11/12+G297*1/12</f>
        <v>3.68</v>
      </c>
      <c r="H286" s="3" t="n">
        <f aca="false">B286*$E$1862/E286</f>
        <v>0</v>
      </c>
      <c r="I286" s="3" t="n">
        <f aca="false">C286*$E$1862/E286</f>
        <v>0</v>
      </c>
      <c r="J286" s="5" t="e">
        <f aca="false">J285*((H286+(I286/12))/H285)</f>
        <v>#DIV/0!</v>
      </c>
      <c r="K286" s="3" t="n">
        <f aca="false">D286*$E$1862/E286</f>
        <v>0</v>
      </c>
      <c r="L286" s="5" t="e">
        <f aca="false">K286*(J286/H286)</f>
        <v>#DIV/0!</v>
      </c>
      <c r="M286" s="26" t="e">
        <f aca="false">H286/AVERAGE(K166:K285)</f>
        <v>#DIV/0!</v>
      </c>
      <c r="N286" s="6"/>
      <c r="O286" s="7" t="e">
        <f aca="false">J286/AVERAGE(L166:L285)</f>
        <v>#DIV/0!</v>
      </c>
      <c r="P286" s="7"/>
      <c r="Q286" s="29" t="e">
        <f aca="false">1/M286-(G286/100-(((E286/E166)^(1/10))-1))</f>
        <v>#DIV/0!</v>
      </c>
      <c r="R286" s="4" t="n">
        <f aca="false">((G286/G287+G286/1200+((1+G287/1200)^(-119))*(1-G286/G287)))</f>
        <v>1.00472783844696</v>
      </c>
      <c r="S286" s="4" t="n">
        <f aca="false">S285*R285*E285/E286</f>
        <v>5.39824685385143</v>
      </c>
      <c r="T286" s="10" t="e">
        <f aca="false">(($J406/$J286)^(1/10)-1)</f>
        <v>#DIV/0!</v>
      </c>
      <c r="U286" s="10" t="n">
        <f aca="false">(($S406/$S286)^(1/10)-1)</f>
        <v>-1</v>
      </c>
      <c r="V286" s="10" t="e">
        <f aca="false">T286-U286</f>
        <v>#DIV/0!</v>
      </c>
      <c r="W286" s="10"/>
      <c r="X286" s="11"/>
      <c r="Y286" s="28"/>
      <c r="Z286" s="28"/>
    </row>
    <row r="287" customFormat="false" ht="14.65" hidden="false" customHeight="false" outlineLevel="0" collapsed="false">
      <c r="A287" s="1" t="n">
        <v>1894.03</v>
      </c>
      <c r="B287" s="2" t="n">
        <v>4.51</v>
      </c>
      <c r="C287" s="3" t="n">
        <v>0.24</v>
      </c>
      <c r="D287" s="2" t="n">
        <v>0.235</v>
      </c>
      <c r="E287" s="2" t="n">
        <v>6.565052397</v>
      </c>
      <c r="F287" s="3" t="n">
        <f aca="false">F286+1/12</f>
        <v>1894.20833333331</v>
      </c>
      <c r="G287" s="4" t="n">
        <f aca="false">G285*10/12+G297*2/12</f>
        <v>3.66</v>
      </c>
      <c r="H287" s="3" t="n">
        <f aca="false">B287*$E$1862/E287</f>
        <v>0</v>
      </c>
      <c r="I287" s="3" t="n">
        <f aca="false">C287*$E$1862/E287</f>
        <v>0</v>
      </c>
      <c r="J287" s="5" t="e">
        <f aca="false">J286*((H287+(I287/12))/H286)</f>
        <v>#DIV/0!</v>
      </c>
      <c r="K287" s="3" t="n">
        <f aca="false">D287*$E$1862/E287</f>
        <v>0</v>
      </c>
      <c r="L287" s="5" t="e">
        <f aca="false">K287*(J287/H287)</f>
        <v>#DIV/0!</v>
      </c>
      <c r="M287" s="26" t="e">
        <f aca="false">H287/AVERAGE(K167:K286)</f>
        <v>#DIV/0!</v>
      </c>
      <c r="N287" s="6"/>
      <c r="O287" s="7" t="e">
        <f aca="false">J287/AVERAGE(L167:L286)</f>
        <v>#DIV/0!</v>
      </c>
      <c r="P287" s="7"/>
      <c r="Q287" s="29" t="e">
        <f aca="false">1/M287-(G287/100-(((E287/E167)^(1/10))-1))</f>
        <v>#DIV/0!</v>
      </c>
      <c r="R287" s="4" t="n">
        <f aca="false">((G287/G288+G287/1200+((1+G288/1200)^(-119))*(1-G287/G288)))</f>
        <v>1.00471272994099</v>
      </c>
      <c r="S287" s="4" t="n">
        <f aca="false">S286*R286*E286/E287</f>
        <v>5.58097851816815</v>
      </c>
      <c r="T287" s="10" t="e">
        <f aca="false">(($J407/$J287)^(1/10)-1)</f>
        <v>#DIV/0!</v>
      </c>
      <c r="U287" s="10" t="n">
        <f aca="false">(($S407/$S287)^(1/10)-1)</f>
        <v>-1</v>
      </c>
      <c r="V287" s="10" t="e">
        <f aca="false">T287-U287</f>
        <v>#DIV/0!</v>
      </c>
      <c r="W287" s="10"/>
      <c r="X287" s="11"/>
      <c r="Y287" s="28"/>
      <c r="Z287" s="28"/>
    </row>
    <row r="288" customFormat="false" ht="14.65" hidden="false" customHeight="false" outlineLevel="0" collapsed="false">
      <c r="A288" s="1" t="n">
        <v>1894.04</v>
      </c>
      <c r="B288" s="2" t="n">
        <v>4.57</v>
      </c>
      <c r="C288" s="3" t="n">
        <v>0.2367</v>
      </c>
      <c r="D288" s="2" t="n">
        <v>0.2267</v>
      </c>
      <c r="E288" s="2" t="n">
        <v>6.565052397</v>
      </c>
      <c r="F288" s="3" t="n">
        <f aca="false">F287+1/12</f>
        <v>1894.29166666665</v>
      </c>
      <c r="G288" s="4" t="n">
        <f aca="false">G285*9/12+G297*3/12</f>
        <v>3.64</v>
      </c>
      <c r="H288" s="3" t="n">
        <f aca="false">B288*$E$1862/E288</f>
        <v>0</v>
      </c>
      <c r="I288" s="3" t="n">
        <f aca="false">C288*$E$1862/E288</f>
        <v>0</v>
      </c>
      <c r="J288" s="5" t="e">
        <f aca="false">J287*((H288+(I288/12))/H287)</f>
        <v>#DIV/0!</v>
      </c>
      <c r="K288" s="3" t="n">
        <f aca="false">D288*$E$1862/E288</f>
        <v>0</v>
      </c>
      <c r="L288" s="5" t="e">
        <f aca="false">K288*(J288/H288)</f>
        <v>#DIV/0!</v>
      </c>
      <c r="M288" s="26" t="e">
        <f aca="false">H288/AVERAGE(K168:K287)</f>
        <v>#DIV/0!</v>
      </c>
      <c r="N288" s="6"/>
      <c r="O288" s="7" t="e">
        <f aca="false">J288/AVERAGE(L168:L287)</f>
        <v>#DIV/0!</v>
      </c>
      <c r="P288" s="7"/>
      <c r="Q288" s="29" t="e">
        <f aca="false">1/M288-(G288/100-(((E288/E168)^(1/10))-1))</f>
        <v>#DIV/0!</v>
      </c>
      <c r="R288" s="4" t="n">
        <f aca="false">((G288/G289+G288/1200+((1+G289/1200)^(-119))*(1-G288/G289)))</f>
        <v>1.00469762346121</v>
      </c>
      <c r="S288" s="4" t="n">
        <f aca="false">S287*R287*E287/E288</f>
        <v>5.60728016273073</v>
      </c>
      <c r="T288" s="10" t="e">
        <f aca="false">(($J408/$J288)^(1/10)-1)</f>
        <v>#DIV/0!</v>
      </c>
      <c r="U288" s="10" t="n">
        <f aca="false">(($S408/$S288)^(1/10)-1)</f>
        <v>-1</v>
      </c>
      <c r="V288" s="10" t="e">
        <f aca="false">T288-U288</f>
        <v>#DIV/0!</v>
      </c>
      <c r="W288" s="10"/>
      <c r="X288" s="11"/>
      <c r="Y288" s="28"/>
      <c r="Z288" s="28"/>
    </row>
    <row r="289" customFormat="false" ht="14.65" hidden="false" customHeight="false" outlineLevel="0" collapsed="false">
      <c r="A289" s="1" t="n">
        <v>1894.05</v>
      </c>
      <c r="B289" s="2" t="n">
        <v>4.4</v>
      </c>
      <c r="C289" s="3" t="n">
        <v>0.2333</v>
      </c>
      <c r="D289" s="2" t="n">
        <v>0.2183</v>
      </c>
      <c r="E289" s="2" t="n">
        <v>6.565052397</v>
      </c>
      <c r="F289" s="3" t="n">
        <f aca="false">F288+1/12</f>
        <v>1894.37499999998</v>
      </c>
      <c r="G289" s="4" t="n">
        <f aca="false">G285*8/12+G297*4/12</f>
        <v>3.62</v>
      </c>
      <c r="H289" s="3" t="n">
        <f aca="false">B289*$E$1862/E289</f>
        <v>0</v>
      </c>
      <c r="I289" s="3" t="n">
        <f aca="false">C289*$E$1862/E289</f>
        <v>0</v>
      </c>
      <c r="J289" s="5" t="e">
        <f aca="false">J288*((H289+(I289/12))/H288)</f>
        <v>#DIV/0!</v>
      </c>
      <c r="K289" s="3" t="n">
        <f aca="false">D289*$E$1862/E289</f>
        <v>0</v>
      </c>
      <c r="L289" s="5" t="e">
        <f aca="false">K289*(J289/H289)</f>
        <v>#DIV/0!</v>
      </c>
      <c r="M289" s="26" t="e">
        <f aca="false">H289/AVERAGE(K169:K288)</f>
        <v>#DIV/0!</v>
      </c>
      <c r="N289" s="6"/>
      <c r="O289" s="7" t="e">
        <f aca="false">J289/AVERAGE(L169:L288)</f>
        <v>#DIV/0!</v>
      </c>
      <c r="P289" s="7"/>
      <c r="Q289" s="29" t="e">
        <f aca="false">1/M289-(G289/100-(((E289/E169)^(1/10))-1))</f>
        <v>#DIV/0!</v>
      </c>
      <c r="R289" s="4" t="n">
        <f aca="false">((G289/G290+G289/1200+((1+G290/1200)^(-119))*(1-G289/G290)))</f>
        <v>1.00468251901064</v>
      </c>
      <c r="S289" s="4" t="n">
        <f aca="false">S288*R288*E288/E289</f>
        <v>5.63362105357674</v>
      </c>
      <c r="T289" s="10" t="e">
        <f aca="false">(($J409/$J289)^(1/10)-1)</f>
        <v>#DIV/0!</v>
      </c>
      <c r="U289" s="10" t="n">
        <f aca="false">(($S409/$S289)^(1/10)-1)</f>
        <v>-1</v>
      </c>
      <c r="V289" s="10" t="e">
        <f aca="false">T289-U289</f>
        <v>#DIV/0!</v>
      </c>
      <c r="W289" s="10"/>
      <c r="X289" s="11"/>
      <c r="Y289" s="28"/>
      <c r="Z289" s="28"/>
    </row>
    <row r="290" customFormat="false" ht="14.65" hidden="false" customHeight="false" outlineLevel="0" collapsed="false">
      <c r="A290" s="1" t="n">
        <v>1894.06</v>
      </c>
      <c r="B290" s="2" t="n">
        <v>4.34</v>
      </c>
      <c r="C290" s="3" t="n">
        <v>0.23</v>
      </c>
      <c r="D290" s="2" t="n">
        <v>0.21</v>
      </c>
      <c r="E290" s="2" t="n">
        <v>6.565052397</v>
      </c>
      <c r="F290" s="3" t="n">
        <f aca="false">F289+1/12</f>
        <v>1894.45833333331</v>
      </c>
      <c r="G290" s="4" t="n">
        <f aca="false">G285*7/12+G297*5/12</f>
        <v>3.6</v>
      </c>
      <c r="H290" s="3" t="n">
        <f aca="false">B290*$E$1862/E290</f>
        <v>0</v>
      </c>
      <c r="I290" s="3" t="n">
        <f aca="false">C290*$E$1862/E290</f>
        <v>0</v>
      </c>
      <c r="J290" s="5" t="e">
        <f aca="false">J289*((H290+(I290/12))/H289)</f>
        <v>#DIV/0!</v>
      </c>
      <c r="K290" s="3" t="n">
        <f aca="false">D290*$E$1862/E290</f>
        <v>0</v>
      </c>
      <c r="L290" s="5" t="e">
        <f aca="false">K290*(J290/H290)</f>
        <v>#DIV/0!</v>
      </c>
      <c r="M290" s="26" t="e">
        <f aca="false">H290/AVERAGE(K170:K289)</f>
        <v>#DIV/0!</v>
      </c>
      <c r="N290" s="6"/>
      <c r="O290" s="7" t="e">
        <f aca="false">J290/AVERAGE(L170:L289)</f>
        <v>#DIV/0!</v>
      </c>
      <c r="P290" s="7"/>
      <c r="Q290" s="29" t="e">
        <f aca="false">1/M290-(G290/100-(((E290/E170)^(1/10))-1))</f>
        <v>#DIV/0!</v>
      </c>
      <c r="R290" s="4" t="n">
        <f aca="false">((G290/G291+G290/1200+((1+G291/1200)^(-119))*(1-G290/G291)))</f>
        <v>1.00466741659232</v>
      </c>
      <c r="S290" s="4" t="n">
        <f aca="false">S289*R289*E289/E290</f>
        <v>5.66000059125887</v>
      </c>
      <c r="T290" s="10" t="e">
        <f aca="false">(($J410/$J290)^(1/10)-1)</f>
        <v>#DIV/0!</v>
      </c>
      <c r="U290" s="10" t="n">
        <f aca="false">(($S410/$S290)^(1/10)-1)</f>
        <v>-1</v>
      </c>
      <c r="V290" s="10" t="e">
        <f aca="false">T290-U290</f>
        <v>#DIV/0!</v>
      </c>
      <c r="W290" s="10"/>
      <c r="X290" s="11"/>
      <c r="Y290" s="28"/>
      <c r="Z290" s="28"/>
    </row>
    <row r="291" customFormat="false" ht="14.65" hidden="false" customHeight="false" outlineLevel="0" collapsed="false">
      <c r="A291" s="1" t="n">
        <v>1894.07</v>
      </c>
      <c r="B291" s="2" t="n">
        <v>4.25</v>
      </c>
      <c r="C291" s="3" t="n">
        <v>0.2267</v>
      </c>
      <c r="D291" s="2" t="n">
        <v>0.2017</v>
      </c>
      <c r="E291" s="2" t="n">
        <v>6.565052397</v>
      </c>
      <c r="F291" s="3" t="n">
        <f aca="false">F290+1/12</f>
        <v>1894.54166666665</v>
      </c>
      <c r="G291" s="4" t="n">
        <f aca="false">G285*6/12+G297*6/12</f>
        <v>3.58</v>
      </c>
      <c r="H291" s="3" t="n">
        <f aca="false">B291*$E$1862/E291</f>
        <v>0</v>
      </c>
      <c r="I291" s="3" t="n">
        <f aca="false">C291*$E$1862/E291</f>
        <v>0</v>
      </c>
      <c r="J291" s="5" t="e">
        <f aca="false">J290*((H291+(I291/12))/H290)</f>
        <v>#DIV/0!</v>
      </c>
      <c r="K291" s="3" t="n">
        <f aca="false">D291*$E$1862/E291</f>
        <v>0</v>
      </c>
      <c r="L291" s="5" t="e">
        <f aca="false">K291*(J291/H291)</f>
        <v>#DIV/0!</v>
      </c>
      <c r="M291" s="26" t="e">
        <f aca="false">H291/AVERAGE(K171:K290)</f>
        <v>#DIV/0!</v>
      </c>
      <c r="N291" s="6"/>
      <c r="O291" s="7" t="e">
        <f aca="false">J291/AVERAGE(L171:L290)</f>
        <v>#DIV/0!</v>
      </c>
      <c r="P291" s="7"/>
      <c r="Q291" s="29" t="e">
        <f aca="false">1/M291-(G291/100-(((E291/E171)^(1/10))-1))</f>
        <v>#DIV/0!</v>
      </c>
      <c r="R291" s="4" t="n">
        <f aca="false">((G291/G292+G291/1200+((1+G292/1200)^(-119))*(1-G291/G292)))</f>
        <v>1.00465231620929</v>
      </c>
      <c r="S291" s="4" t="n">
        <f aca="false">S290*R290*E290/E291</f>
        <v>5.68641817193107</v>
      </c>
      <c r="T291" s="10" t="e">
        <f aca="false">(($J411/$J291)^(1/10)-1)</f>
        <v>#DIV/0!</v>
      </c>
      <c r="U291" s="10" t="n">
        <f aca="false">(($S411/$S291)^(1/10)-1)</f>
        <v>-1</v>
      </c>
      <c r="V291" s="10" t="e">
        <f aca="false">T291-U291</f>
        <v>#DIV/0!</v>
      </c>
      <c r="W291" s="10"/>
      <c r="X291" s="11"/>
      <c r="Y291" s="28"/>
      <c r="Z291" s="28"/>
    </row>
    <row r="292" customFormat="false" ht="14.65" hidden="false" customHeight="false" outlineLevel="0" collapsed="false">
      <c r="A292" s="1" t="n">
        <v>1894.08</v>
      </c>
      <c r="B292" s="2" t="n">
        <v>4.41</v>
      </c>
      <c r="C292" s="3" t="n">
        <v>0.2233</v>
      </c>
      <c r="D292" s="2" t="n">
        <v>0.1933</v>
      </c>
      <c r="E292" s="2" t="n">
        <v>6.755342479</v>
      </c>
      <c r="F292" s="3" t="n">
        <f aca="false">F291+1/12</f>
        <v>1894.62499999998</v>
      </c>
      <c r="G292" s="4" t="n">
        <f aca="false">G285*5/12+G297*7/12</f>
        <v>3.56</v>
      </c>
      <c r="H292" s="3" t="n">
        <f aca="false">B292*$E$1862/E292</f>
        <v>0</v>
      </c>
      <c r="I292" s="3" t="n">
        <f aca="false">C292*$E$1862/E292</f>
        <v>0</v>
      </c>
      <c r="J292" s="5" t="e">
        <f aca="false">J291*((H292+(I292/12))/H291)</f>
        <v>#DIV/0!</v>
      </c>
      <c r="K292" s="3" t="n">
        <f aca="false">D292*$E$1862/E292</f>
        <v>0</v>
      </c>
      <c r="L292" s="5" t="e">
        <f aca="false">K292*(J292/H292)</f>
        <v>#DIV/0!</v>
      </c>
      <c r="M292" s="26" t="e">
        <f aca="false">H292/AVERAGE(K172:K291)</f>
        <v>#DIV/0!</v>
      </c>
      <c r="N292" s="6"/>
      <c r="O292" s="7" t="e">
        <f aca="false">J292/AVERAGE(L172:L291)</f>
        <v>#DIV/0!</v>
      </c>
      <c r="P292" s="7"/>
      <c r="Q292" s="29" t="e">
        <f aca="false">1/M292-(G292/100-(((E292/E172)^(1/10))-1))</f>
        <v>#DIV/0!</v>
      </c>
      <c r="R292" s="4" t="n">
        <f aca="false">((G292/G293+G292/1200+((1+G293/1200)^(-119))*(1-G292/G293)))</f>
        <v>1.00463721786457</v>
      </c>
      <c r="S292" s="4" t="n">
        <f aca="false">S291*R291*E291/E292</f>
        <v>5.55194824378769</v>
      </c>
      <c r="T292" s="10" t="e">
        <f aca="false">(($J412/$J292)^(1/10)-1)</f>
        <v>#DIV/0!</v>
      </c>
      <c r="U292" s="10" t="n">
        <f aca="false">(($S412/$S292)^(1/10)-1)</f>
        <v>-1</v>
      </c>
      <c r="V292" s="10" t="e">
        <f aca="false">T292-U292</f>
        <v>#DIV/0!</v>
      </c>
      <c r="W292" s="10"/>
      <c r="X292" s="11"/>
      <c r="Y292" s="28"/>
      <c r="Z292" s="28"/>
    </row>
    <row r="293" customFormat="false" ht="14.65" hidden="false" customHeight="false" outlineLevel="0" collapsed="false">
      <c r="A293" s="1" t="n">
        <v>1894.09</v>
      </c>
      <c r="B293" s="2" t="n">
        <v>4.48</v>
      </c>
      <c r="C293" s="3" t="n">
        <v>0.22</v>
      </c>
      <c r="D293" s="2" t="n">
        <v>0.185</v>
      </c>
      <c r="E293" s="2" t="n">
        <v>6.850483471</v>
      </c>
      <c r="F293" s="3" t="n">
        <f aca="false">F292+1/12</f>
        <v>1894.70833333331</v>
      </c>
      <c r="G293" s="4" t="n">
        <f aca="false">G285*4/12+G297*8/12</f>
        <v>3.54</v>
      </c>
      <c r="H293" s="3" t="n">
        <f aca="false">B293*$E$1862/E293</f>
        <v>0</v>
      </c>
      <c r="I293" s="3" t="n">
        <f aca="false">C293*$E$1862/E293</f>
        <v>0</v>
      </c>
      <c r="J293" s="5" t="e">
        <f aca="false">J292*((H293+(I293/12))/H292)</f>
        <v>#DIV/0!</v>
      </c>
      <c r="K293" s="3" t="n">
        <f aca="false">D293*$E$1862/E293</f>
        <v>0</v>
      </c>
      <c r="L293" s="5" t="e">
        <f aca="false">K293*(J293/H293)</f>
        <v>#DIV/0!</v>
      </c>
      <c r="M293" s="26" t="e">
        <f aca="false">H293/AVERAGE(K173:K292)</f>
        <v>#DIV/0!</v>
      </c>
      <c r="N293" s="6"/>
      <c r="O293" s="7" t="e">
        <f aca="false">J293/AVERAGE(L173:L292)</f>
        <v>#DIV/0!</v>
      </c>
      <c r="P293" s="7"/>
      <c r="Q293" s="29" t="e">
        <f aca="false">1/M293-(G293/100-(((E293/E173)^(1/10))-1))</f>
        <v>#DIV/0!</v>
      </c>
      <c r="R293" s="4" t="n">
        <f aca="false">((G293/G294+G293/1200+((1+G294/1200)^(-119))*(1-G293/G294)))</f>
        <v>1.00462212156122</v>
      </c>
      <c r="S293" s="4" t="n">
        <f aca="false">S292*R292*E292/E293</f>
        <v>5.500229622322</v>
      </c>
      <c r="T293" s="10" t="e">
        <f aca="false">(($J413/$J293)^(1/10)-1)</f>
        <v>#DIV/0!</v>
      </c>
      <c r="U293" s="10" t="n">
        <f aca="false">(($S413/$S293)^(1/10)-1)</f>
        <v>-1</v>
      </c>
      <c r="V293" s="10" t="e">
        <f aca="false">T293-U293</f>
        <v>#DIV/0!</v>
      </c>
      <c r="W293" s="10"/>
      <c r="X293" s="11"/>
      <c r="Y293" s="28"/>
      <c r="Z293" s="28"/>
    </row>
    <row r="294" customFormat="false" ht="14.65" hidden="false" customHeight="false" outlineLevel="0" collapsed="false">
      <c r="A294" s="1" t="n">
        <v>1894.1</v>
      </c>
      <c r="B294" s="2" t="n">
        <v>4.34</v>
      </c>
      <c r="C294" s="3" t="n">
        <v>0.2167</v>
      </c>
      <c r="D294" s="2" t="n">
        <v>0.1767</v>
      </c>
      <c r="E294" s="2" t="n">
        <v>6.660193388</v>
      </c>
      <c r="F294" s="3" t="n">
        <f aca="false">F293+1/12</f>
        <v>1894.79166666665</v>
      </c>
      <c r="G294" s="4" t="n">
        <f aca="false">G285*3/12+G297*9/12</f>
        <v>3.52</v>
      </c>
      <c r="H294" s="3" t="n">
        <f aca="false">B294*$E$1862/E294</f>
        <v>0</v>
      </c>
      <c r="I294" s="3" t="n">
        <f aca="false">C294*$E$1862/E294</f>
        <v>0</v>
      </c>
      <c r="J294" s="5" t="e">
        <f aca="false">J293*((H294+(I294/12))/H293)</f>
        <v>#DIV/0!</v>
      </c>
      <c r="K294" s="3" t="n">
        <f aca="false">D294*$E$1862/E294</f>
        <v>0</v>
      </c>
      <c r="L294" s="5" t="e">
        <f aca="false">K294*(J294/H294)</f>
        <v>#DIV/0!</v>
      </c>
      <c r="M294" s="26" t="e">
        <f aca="false">H294/AVERAGE(K174:K293)</f>
        <v>#DIV/0!</v>
      </c>
      <c r="N294" s="6"/>
      <c r="O294" s="7" t="e">
        <f aca="false">J294/AVERAGE(L174:L293)</f>
        <v>#DIV/0!</v>
      </c>
      <c r="P294" s="7"/>
      <c r="Q294" s="29" t="e">
        <f aca="false">1/M294-(G294/100-(((E294/E174)^(1/10))-1))</f>
        <v>#DIV/0!</v>
      </c>
      <c r="R294" s="4" t="n">
        <f aca="false">((G294/G295+G294/1200+((1+G295/1200)^(-119))*(1-G294/G295)))</f>
        <v>1.0046070273023</v>
      </c>
      <c r="S294" s="4" t="n">
        <f aca="false">S293*R293*E293/E294</f>
        <v>5.68352717411933</v>
      </c>
      <c r="T294" s="10" t="e">
        <f aca="false">(($J414/$J294)^(1/10)-1)</f>
        <v>#DIV/0!</v>
      </c>
      <c r="U294" s="10" t="n">
        <f aca="false">(($S414/$S294)^(1/10)-1)</f>
        <v>-1</v>
      </c>
      <c r="V294" s="10" t="e">
        <f aca="false">T294-U294</f>
        <v>#DIV/0!</v>
      </c>
      <c r="W294" s="10"/>
      <c r="X294" s="11"/>
      <c r="Y294" s="28"/>
      <c r="Z294" s="28"/>
    </row>
    <row r="295" customFormat="false" ht="14.65" hidden="false" customHeight="false" outlineLevel="0" collapsed="false">
      <c r="A295" s="1" t="n">
        <v>1894.11</v>
      </c>
      <c r="B295" s="2" t="n">
        <v>4.34</v>
      </c>
      <c r="C295" s="3" t="n">
        <v>0.2133</v>
      </c>
      <c r="D295" s="2" t="n">
        <v>0.1683</v>
      </c>
      <c r="E295" s="2" t="n">
        <v>6.660193388</v>
      </c>
      <c r="F295" s="3" t="n">
        <f aca="false">F294+1/12</f>
        <v>1894.87499999998</v>
      </c>
      <c r="G295" s="4" t="n">
        <f aca="false">G285*2/12+G297*10/12</f>
        <v>3.5</v>
      </c>
      <c r="H295" s="3" t="n">
        <f aca="false">B295*$E$1862/E295</f>
        <v>0</v>
      </c>
      <c r="I295" s="3" t="n">
        <f aca="false">C295*$E$1862/E295</f>
        <v>0</v>
      </c>
      <c r="J295" s="5" t="e">
        <f aca="false">J294*((H295+(I295/12))/H294)</f>
        <v>#DIV/0!</v>
      </c>
      <c r="K295" s="3" t="n">
        <f aca="false">D295*$E$1862/E295</f>
        <v>0</v>
      </c>
      <c r="L295" s="5" t="e">
        <f aca="false">K295*(J295/H295)</f>
        <v>#DIV/0!</v>
      </c>
      <c r="M295" s="26" t="e">
        <f aca="false">H295/AVERAGE(K175:K294)</f>
        <v>#DIV/0!</v>
      </c>
      <c r="N295" s="6"/>
      <c r="O295" s="7" t="e">
        <f aca="false">J295/AVERAGE(L175:L294)</f>
        <v>#DIV/0!</v>
      </c>
      <c r="P295" s="7"/>
      <c r="Q295" s="29" t="e">
        <f aca="false">1/M295-(G295/100-(((E295/E175)^(1/10))-1))</f>
        <v>#DIV/0!</v>
      </c>
      <c r="R295" s="4" t="n">
        <f aca="false">((G295/G296+G295/1200+((1+G296/1200)^(-119))*(1-G295/G296)))</f>
        <v>1.00459193509085</v>
      </c>
      <c r="S295" s="4" t="n">
        <f aca="false">S294*R294*E294/E295</f>
        <v>5.70971133898385</v>
      </c>
      <c r="T295" s="10" t="e">
        <f aca="false">(($J415/$J295)^(1/10)-1)</f>
        <v>#DIV/0!</v>
      </c>
      <c r="U295" s="10" t="n">
        <f aca="false">(($S415/$S295)^(1/10)-1)</f>
        <v>-1</v>
      </c>
      <c r="V295" s="10" t="e">
        <f aca="false">T295-U295</f>
        <v>#DIV/0!</v>
      </c>
      <c r="W295" s="10"/>
      <c r="X295" s="11"/>
      <c r="Y295" s="28"/>
      <c r="Z295" s="28"/>
    </row>
    <row r="296" customFormat="false" ht="14.65" hidden="false" customHeight="false" outlineLevel="0" collapsed="false">
      <c r="A296" s="1" t="n">
        <v>1894.12</v>
      </c>
      <c r="B296" s="2" t="n">
        <v>4.3</v>
      </c>
      <c r="C296" s="3" t="n">
        <v>0.21</v>
      </c>
      <c r="D296" s="2" t="n">
        <v>0.16</v>
      </c>
      <c r="E296" s="2" t="n">
        <v>6.565052397</v>
      </c>
      <c r="F296" s="3" t="n">
        <f aca="false">F295+1/12</f>
        <v>1894.95833333331</v>
      </c>
      <c r="G296" s="4" t="n">
        <f aca="false">G285*1/12+G297*11/12</f>
        <v>3.48</v>
      </c>
      <c r="H296" s="3" t="n">
        <f aca="false">B296*$E$1862/E296</f>
        <v>0</v>
      </c>
      <c r="I296" s="3" t="n">
        <f aca="false">C296*$E$1862/E296</f>
        <v>0</v>
      </c>
      <c r="J296" s="5" t="e">
        <f aca="false">J295*((H296+(I296/12))/H295)</f>
        <v>#DIV/0!</v>
      </c>
      <c r="K296" s="3" t="n">
        <f aca="false">D296*$E$1862/E296</f>
        <v>0</v>
      </c>
      <c r="L296" s="5" t="e">
        <f aca="false">K296*(J296/H296)</f>
        <v>#DIV/0!</v>
      </c>
      <c r="M296" s="26" t="e">
        <f aca="false">H296/AVERAGE(K176:K295)</f>
        <v>#DIV/0!</v>
      </c>
      <c r="N296" s="6"/>
      <c r="O296" s="7" t="e">
        <f aca="false">J296/AVERAGE(L176:L295)</f>
        <v>#DIV/0!</v>
      </c>
      <c r="P296" s="7"/>
      <c r="Q296" s="29" t="e">
        <f aca="false">1/M296-(G296/100-(((E296/E176)^(1/10))-1))</f>
        <v>#DIV/0!</v>
      </c>
      <c r="R296" s="4" t="n">
        <f aca="false">((G296/G297+G296/1200+((1+G297/1200)^(-119))*(1-G296/G297)))</f>
        <v>1.00457684492993</v>
      </c>
      <c r="S296" s="4" t="n">
        <f aca="false">S295*R295*E295/E296</f>
        <v>5.81905527974076</v>
      </c>
      <c r="T296" s="10" t="e">
        <f aca="false">(($J416/$J296)^(1/10)-1)</f>
        <v>#DIV/0!</v>
      </c>
      <c r="U296" s="10" t="n">
        <f aca="false">(($S416/$S296)^(1/10)-1)</f>
        <v>-1</v>
      </c>
      <c r="V296" s="10" t="e">
        <f aca="false">T296-U296</f>
        <v>#DIV/0!</v>
      </c>
      <c r="W296" s="10"/>
      <c r="X296" s="11"/>
      <c r="Y296" s="28"/>
      <c r="Z296" s="28"/>
    </row>
    <row r="297" customFormat="false" ht="14.65" hidden="false" customHeight="false" outlineLevel="0" collapsed="false">
      <c r="A297" s="1" t="n">
        <v>1895.01</v>
      </c>
      <c r="B297" s="2" t="n">
        <v>4.25</v>
      </c>
      <c r="C297" s="3" t="n">
        <v>0.2083</v>
      </c>
      <c r="D297" s="2" t="n">
        <v>0.1675</v>
      </c>
      <c r="E297" s="2" t="n">
        <v>6.565052397</v>
      </c>
      <c r="F297" s="3" t="n">
        <f aca="false">F296+1/12</f>
        <v>1895.04166666665</v>
      </c>
      <c r="G297" s="4" t="n">
        <v>3.46</v>
      </c>
      <c r="H297" s="3" t="n">
        <f aca="false">B297*$E$1862/E297</f>
        <v>0</v>
      </c>
      <c r="I297" s="3" t="n">
        <f aca="false">C297*$E$1862/E297</f>
        <v>0</v>
      </c>
      <c r="J297" s="5" t="e">
        <f aca="false">J296*((H297+(I297/12))/H296)</f>
        <v>#DIV/0!</v>
      </c>
      <c r="K297" s="3" t="n">
        <f aca="false">D297*$E$1862/E297</f>
        <v>0</v>
      </c>
      <c r="L297" s="5" t="e">
        <f aca="false">K297*(J297/H297)</f>
        <v>#DIV/0!</v>
      </c>
      <c r="M297" s="26" t="e">
        <f aca="false">H297/AVERAGE(K177:K296)</f>
        <v>#DIV/0!</v>
      </c>
      <c r="N297" s="6"/>
      <c r="O297" s="7" t="e">
        <f aca="false">J297/AVERAGE(L177:L296)</f>
        <v>#DIV/0!</v>
      </c>
      <c r="P297" s="7"/>
      <c r="Q297" s="29" t="e">
        <f aca="false">1/M297-(G297/100-(((E297/E177)^(1/10))-1))</f>
        <v>#DIV/0!</v>
      </c>
      <c r="R297" s="4" t="n">
        <f aca="false">((G297/G298+G297/1200+((1+G298/1200)^(-119))*(1-G297/G298)))</f>
        <v>1.00190571038622</v>
      </c>
      <c r="S297" s="4" t="n">
        <f aca="false">S296*R296*E296/E297</f>
        <v>5.84568819339482</v>
      </c>
      <c r="T297" s="10" t="e">
        <f aca="false">(($J417/$J297)^(1/10)-1)</f>
        <v>#DIV/0!</v>
      </c>
      <c r="U297" s="10" t="n">
        <f aca="false">(($S417/$S297)^(1/10)-1)</f>
        <v>-1</v>
      </c>
      <c r="V297" s="10" t="e">
        <f aca="false">T297-U297</f>
        <v>#DIV/0!</v>
      </c>
      <c r="W297" s="10"/>
      <c r="X297" s="11"/>
      <c r="Y297" s="28"/>
      <c r="Z297" s="28"/>
    </row>
    <row r="298" customFormat="false" ht="14.65" hidden="false" customHeight="false" outlineLevel="0" collapsed="false">
      <c r="A298" s="1" t="n">
        <v>1895.02</v>
      </c>
      <c r="B298" s="2" t="n">
        <v>4.19</v>
      </c>
      <c r="C298" s="3" t="n">
        <v>0.2067</v>
      </c>
      <c r="D298" s="2" t="n">
        <v>0.175</v>
      </c>
      <c r="E298" s="2" t="n">
        <v>6.565052397</v>
      </c>
      <c r="F298" s="3" t="n">
        <f aca="false">F297+1/12</f>
        <v>1895.12499999998</v>
      </c>
      <c r="G298" s="4" t="n">
        <f aca="false">G297*11/12+G309*1/12</f>
        <v>3.47166666666667</v>
      </c>
      <c r="H298" s="3" t="n">
        <f aca="false">B298*$E$1862/E298</f>
        <v>0</v>
      </c>
      <c r="I298" s="3" t="n">
        <f aca="false">C298*$E$1862/E298</f>
        <v>0</v>
      </c>
      <c r="J298" s="5" t="e">
        <f aca="false">J297*((H298+(I298/12))/H297)</f>
        <v>#DIV/0!</v>
      </c>
      <c r="K298" s="3" t="n">
        <f aca="false">D298*$E$1862/E298</f>
        <v>0</v>
      </c>
      <c r="L298" s="5" t="e">
        <f aca="false">K298*(J298/H298)</f>
        <v>#DIV/0!</v>
      </c>
      <c r="M298" s="26" t="e">
        <f aca="false">H298/AVERAGE(K178:K297)</f>
        <v>#DIV/0!</v>
      </c>
      <c r="N298" s="6"/>
      <c r="O298" s="7" t="e">
        <f aca="false">J298/AVERAGE(L178:L297)</f>
        <v>#DIV/0!</v>
      </c>
      <c r="P298" s="7"/>
      <c r="Q298" s="29" t="e">
        <f aca="false">1/M298-(G298/100-(((E298/E178)^(1/10))-1))</f>
        <v>#DIV/0!</v>
      </c>
      <c r="R298" s="4" t="n">
        <f aca="false">((G298/G299+G298/1200+((1+G299/1200)^(-119))*(1-G298/G299)))</f>
        <v>1.0019159687965</v>
      </c>
      <c r="S298" s="4" t="n">
        <f aca="false">S297*R297*E297/E298</f>
        <v>5.85682838209955</v>
      </c>
      <c r="T298" s="10" t="e">
        <f aca="false">(($J418/$J298)^(1/10)-1)</f>
        <v>#DIV/0!</v>
      </c>
      <c r="U298" s="10" t="n">
        <f aca="false">(($S418/$S298)^(1/10)-1)</f>
        <v>-1</v>
      </c>
      <c r="V298" s="10" t="e">
        <f aca="false">T298-U298</f>
        <v>#DIV/0!</v>
      </c>
      <c r="W298" s="10"/>
      <c r="X298" s="11"/>
      <c r="Y298" s="28"/>
      <c r="Z298" s="28"/>
    </row>
    <row r="299" customFormat="false" ht="14.65" hidden="false" customHeight="false" outlineLevel="0" collapsed="false">
      <c r="A299" s="1" t="n">
        <v>1895.03</v>
      </c>
      <c r="B299" s="2" t="n">
        <v>4.19</v>
      </c>
      <c r="C299" s="3" t="n">
        <v>0.205</v>
      </c>
      <c r="D299" s="2" t="n">
        <v>0.1825</v>
      </c>
      <c r="E299" s="2" t="n">
        <v>6.565052397</v>
      </c>
      <c r="F299" s="3" t="n">
        <f aca="false">F298+1/12</f>
        <v>1895.20833333331</v>
      </c>
      <c r="G299" s="4" t="n">
        <f aca="false">G297*10/12+G309*2/12</f>
        <v>3.48333333333333</v>
      </c>
      <c r="H299" s="3" t="n">
        <f aca="false">B299*$E$1862/E299</f>
        <v>0</v>
      </c>
      <c r="I299" s="3" t="n">
        <f aca="false">C299*$E$1862/E299</f>
        <v>0</v>
      </c>
      <c r="J299" s="5" t="e">
        <f aca="false">J298*((H299+(I299/12))/H298)</f>
        <v>#DIV/0!</v>
      </c>
      <c r="K299" s="3" t="n">
        <f aca="false">D299*$E$1862/E299</f>
        <v>0</v>
      </c>
      <c r="L299" s="5" t="e">
        <f aca="false">K299*(J299/H299)</f>
        <v>#DIV/0!</v>
      </c>
      <c r="M299" s="26" t="e">
        <f aca="false">H299/AVERAGE(K179:K298)</f>
        <v>#DIV/0!</v>
      </c>
      <c r="N299" s="6"/>
      <c r="O299" s="7" t="e">
        <f aca="false">J299/AVERAGE(L179:L298)</f>
        <v>#DIV/0!</v>
      </c>
      <c r="P299" s="7"/>
      <c r="Q299" s="29" t="e">
        <f aca="false">1/M299-(G299/100-(((E299/E179)^(1/10))-1))</f>
        <v>#DIV/0!</v>
      </c>
      <c r="R299" s="4" t="n">
        <f aca="false">((G299/G300+G299/1200+((1+G300/1200)^(-119))*(1-G299/G300)))</f>
        <v>1.00192622679987</v>
      </c>
      <c r="S299" s="4" t="n">
        <f aca="false">S298*R298*E298/E299</f>
        <v>5.86804988252613</v>
      </c>
      <c r="T299" s="10" t="e">
        <f aca="false">(($J419/$J299)^(1/10)-1)</f>
        <v>#DIV/0!</v>
      </c>
      <c r="U299" s="10" t="n">
        <f aca="false">(($S419/$S299)^(1/10)-1)</f>
        <v>-1</v>
      </c>
      <c r="V299" s="10" t="e">
        <f aca="false">T299-U299</f>
        <v>#DIV/0!</v>
      </c>
      <c r="W299" s="10"/>
      <c r="X299" s="11"/>
      <c r="Y299" s="28"/>
      <c r="Z299" s="28"/>
    </row>
    <row r="300" customFormat="false" ht="14.65" hidden="false" customHeight="false" outlineLevel="0" collapsed="false">
      <c r="A300" s="1" t="n">
        <v>1895.04</v>
      </c>
      <c r="B300" s="2" t="n">
        <v>4.37</v>
      </c>
      <c r="C300" s="3" t="n">
        <v>0.2033</v>
      </c>
      <c r="D300" s="2" t="n">
        <v>0.19</v>
      </c>
      <c r="E300" s="2" t="n">
        <v>6.850483471</v>
      </c>
      <c r="F300" s="3" t="n">
        <f aca="false">F299+1/12</f>
        <v>1895.29166666664</v>
      </c>
      <c r="G300" s="4" t="n">
        <f aca="false">G297*9/12+G309*3/12</f>
        <v>3.495</v>
      </c>
      <c r="H300" s="3" t="n">
        <f aca="false">B300*$E$1862/E300</f>
        <v>0</v>
      </c>
      <c r="I300" s="3" t="n">
        <f aca="false">C300*$E$1862/E300</f>
        <v>0</v>
      </c>
      <c r="J300" s="5" t="e">
        <f aca="false">J299*((H300+(I300/12))/H299)</f>
        <v>#DIV/0!</v>
      </c>
      <c r="K300" s="3" t="n">
        <f aca="false">D300*$E$1862/E300</f>
        <v>0</v>
      </c>
      <c r="L300" s="5" t="e">
        <f aca="false">K300*(J300/H300)</f>
        <v>#DIV/0!</v>
      </c>
      <c r="M300" s="26" t="e">
        <f aca="false">H300/AVERAGE(K180:K299)</f>
        <v>#DIV/0!</v>
      </c>
      <c r="N300" s="6"/>
      <c r="O300" s="7" t="e">
        <f aca="false">J300/AVERAGE(L180:L299)</f>
        <v>#DIV/0!</v>
      </c>
      <c r="P300" s="7"/>
      <c r="Q300" s="29" t="e">
        <f aca="false">1/M300-(G300/100-(((E300/E180)^(1/10))-1))</f>
        <v>#DIV/0!</v>
      </c>
      <c r="R300" s="4" t="n">
        <f aca="false">((G300/G301+G300/1200+((1+G301/1200)^(-119))*(1-G300/G301)))</f>
        <v>1.00193648439667</v>
      </c>
      <c r="S300" s="4" t="n">
        <f aca="false">S299*R299*E299/E300</f>
        <v>5.63438495654642</v>
      </c>
      <c r="T300" s="10" t="e">
        <f aca="false">(($J420/$J300)^(1/10)-1)</f>
        <v>#DIV/0!</v>
      </c>
      <c r="U300" s="10" t="n">
        <f aca="false">(($S420/$S300)^(1/10)-1)</f>
        <v>-1</v>
      </c>
      <c r="V300" s="10" t="e">
        <f aca="false">T300-U300</f>
        <v>#DIV/0!</v>
      </c>
      <c r="W300" s="10"/>
      <c r="X300" s="11"/>
      <c r="Y300" s="28"/>
      <c r="Z300" s="28"/>
    </row>
    <row r="301" customFormat="false" ht="14.65" hidden="false" customHeight="false" outlineLevel="0" collapsed="false">
      <c r="A301" s="1" t="n">
        <v>1895.05</v>
      </c>
      <c r="B301" s="2" t="n">
        <v>4.61</v>
      </c>
      <c r="C301" s="3" t="n">
        <v>0.2017</v>
      </c>
      <c r="D301" s="2" t="n">
        <v>0.1975</v>
      </c>
      <c r="E301" s="2" t="n">
        <v>6.945632562</v>
      </c>
      <c r="F301" s="3" t="n">
        <f aca="false">F300+1/12</f>
        <v>1895.37499999998</v>
      </c>
      <c r="G301" s="4" t="n">
        <f aca="false">G297*8/12+G309*4/12</f>
        <v>3.50666666666667</v>
      </c>
      <c r="H301" s="3" t="n">
        <f aca="false">B301*$E$1862/E301</f>
        <v>0</v>
      </c>
      <c r="I301" s="3" t="n">
        <f aca="false">C301*$E$1862/E301</f>
        <v>0</v>
      </c>
      <c r="J301" s="5" t="e">
        <f aca="false">J300*((H301+(I301/12))/H300)</f>
        <v>#DIV/0!</v>
      </c>
      <c r="K301" s="3" t="n">
        <f aca="false">D301*$E$1862/E301</f>
        <v>0</v>
      </c>
      <c r="L301" s="5" t="e">
        <f aca="false">K301*(J301/H301)</f>
        <v>#DIV/0!</v>
      </c>
      <c r="M301" s="26" t="e">
        <f aca="false">H301/AVERAGE(K181:K300)</f>
        <v>#DIV/0!</v>
      </c>
      <c r="N301" s="6"/>
      <c r="O301" s="7" t="e">
        <f aca="false">J301/AVERAGE(L181:L300)</f>
        <v>#DIV/0!</v>
      </c>
      <c r="P301" s="7"/>
      <c r="Q301" s="29" t="e">
        <f aca="false">1/M301-(G301/100-(((E301/E181)^(1/10))-1))</f>
        <v>#DIV/0!</v>
      </c>
      <c r="R301" s="4" t="n">
        <f aca="false">((G301/G302+G301/1200+((1+G302/1200)^(-119))*(1-G301/G302)))</f>
        <v>1.00194674158726</v>
      </c>
      <c r="S301" s="4" t="n">
        <f aca="false">S300*R300*E300/E301</f>
        <v>5.56796023962558</v>
      </c>
      <c r="T301" s="10" t="e">
        <f aca="false">(($J421/$J301)^(1/10)-1)</f>
        <v>#DIV/0!</v>
      </c>
      <c r="U301" s="10" t="n">
        <f aca="false">(($S421/$S301)^(1/10)-1)</f>
        <v>-1</v>
      </c>
      <c r="V301" s="10" t="e">
        <f aca="false">T301-U301</f>
        <v>#DIV/0!</v>
      </c>
      <c r="W301" s="10"/>
      <c r="X301" s="11"/>
      <c r="Y301" s="28"/>
      <c r="Z301" s="28"/>
    </row>
    <row r="302" customFormat="false" ht="14.65" hidden="false" customHeight="false" outlineLevel="0" collapsed="false">
      <c r="A302" s="1" t="n">
        <v>1895.06</v>
      </c>
      <c r="B302" s="2" t="n">
        <v>4.7</v>
      </c>
      <c r="C302" s="3" t="n">
        <v>0.2</v>
      </c>
      <c r="D302" s="2" t="n">
        <v>0.205</v>
      </c>
      <c r="E302" s="2" t="n">
        <v>7.040773554</v>
      </c>
      <c r="F302" s="3" t="n">
        <f aca="false">F301+1/12</f>
        <v>1895.45833333331</v>
      </c>
      <c r="G302" s="4" t="n">
        <f aca="false">G297*7/12+G309*5/12</f>
        <v>3.51833333333333</v>
      </c>
      <c r="H302" s="3" t="n">
        <f aca="false">B302*$E$1862/E302</f>
        <v>0</v>
      </c>
      <c r="I302" s="3" t="n">
        <f aca="false">C302*$E$1862/E302</f>
        <v>0</v>
      </c>
      <c r="J302" s="5" t="e">
        <f aca="false">J301*((H302+(I302/12))/H301)</f>
        <v>#DIV/0!</v>
      </c>
      <c r="K302" s="3" t="n">
        <f aca="false">D302*$E$1862/E302</f>
        <v>0</v>
      </c>
      <c r="L302" s="5" t="e">
        <f aca="false">K302*(J302/H302)</f>
        <v>#DIV/0!</v>
      </c>
      <c r="M302" s="26" t="e">
        <f aca="false">H302/AVERAGE(K182:K301)</f>
        <v>#DIV/0!</v>
      </c>
      <c r="N302" s="6"/>
      <c r="O302" s="7" t="e">
        <f aca="false">J302/AVERAGE(L182:L301)</f>
        <v>#DIV/0!</v>
      </c>
      <c r="P302" s="7"/>
      <c r="Q302" s="29" t="e">
        <f aca="false">1/M302-(G302/100-(((E302/E182)^(1/10))-1))</f>
        <v>#DIV/0!</v>
      </c>
      <c r="R302" s="4" t="n">
        <f aca="false">((G302/G303+G302/1200+((1+G303/1200)^(-119))*(1-G302/G303)))</f>
        <v>1.00195699837199</v>
      </c>
      <c r="S302" s="4" t="n">
        <f aca="false">S301*R301*E301/E302</f>
        <v>5.50341407745279</v>
      </c>
      <c r="T302" s="10" t="e">
        <f aca="false">(($J422/$J302)^(1/10)-1)</f>
        <v>#DIV/0!</v>
      </c>
      <c r="U302" s="10" t="n">
        <f aca="false">(($S422/$S302)^(1/10)-1)</f>
        <v>-1</v>
      </c>
      <c r="V302" s="10" t="e">
        <f aca="false">T302-U302</f>
        <v>#DIV/0!</v>
      </c>
      <c r="W302" s="10"/>
      <c r="X302" s="11"/>
      <c r="Y302" s="28"/>
      <c r="Z302" s="28"/>
    </row>
    <row r="303" customFormat="false" ht="14.65" hidden="false" customHeight="false" outlineLevel="0" collapsed="false">
      <c r="A303" s="1" t="n">
        <v>1895.07</v>
      </c>
      <c r="B303" s="2" t="n">
        <v>4.72</v>
      </c>
      <c r="C303" s="3" t="n">
        <v>0.1983</v>
      </c>
      <c r="D303" s="2" t="n">
        <v>0.2125</v>
      </c>
      <c r="E303" s="2" t="n">
        <v>6.945632562</v>
      </c>
      <c r="F303" s="3" t="n">
        <f aca="false">F302+1/12</f>
        <v>1895.54166666664</v>
      </c>
      <c r="G303" s="4" t="n">
        <f aca="false">G297*6/12+G309*6/12</f>
        <v>3.53</v>
      </c>
      <c r="H303" s="3" t="n">
        <f aca="false">B303*$E$1862/E303</f>
        <v>0</v>
      </c>
      <c r="I303" s="3" t="n">
        <f aca="false">C303*$E$1862/E303</f>
        <v>0</v>
      </c>
      <c r="J303" s="5" t="e">
        <f aca="false">J302*((H303+(I303/12))/H302)</f>
        <v>#DIV/0!</v>
      </c>
      <c r="K303" s="3" t="n">
        <f aca="false">D303*$E$1862/E303</f>
        <v>0</v>
      </c>
      <c r="L303" s="5" t="e">
        <f aca="false">K303*(J303/H303)</f>
        <v>#DIV/0!</v>
      </c>
      <c r="M303" s="26" t="e">
        <f aca="false">H303/AVERAGE(K183:K302)</f>
        <v>#DIV/0!</v>
      </c>
      <c r="N303" s="6"/>
      <c r="O303" s="7" t="e">
        <f aca="false">J303/AVERAGE(L183:L302)</f>
        <v>#DIV/0!</v>
      </c>
      <c r="P303" s="7"/>
      <c r="Q303" s="29" t="e">
        <f aca="false">1/M303-(G303/100-(((E303/E183)^(1/10))-1))</f>
        <v>#DIV/0!</v>
      </c>
      <c r="R303" s="4" t="n">
        <f aca="false">((G303/G304+G303/1200+((1+G304/1200)^(-119))*(1-G303/G304)))</f>
        <v>1.00196725475122</v>
      </c>
      <c r="S303" s="4" t="n">
        <f aca="false">S302*R302*E302/E303</f>
        <v>5.58971732115309</v>
      </c>
      <c r="T303" s="10" t="e">
        <f aca="false">(($J423/$J303)^(1/10)-1)</f>
        <v>#DIV/0!</v>
      </c>
      <c r="U303" s="10" t="n">
        <f aca="false">(($S423/$S303)^(1/10)-1)</f>
        <v>-1</v>
      </c>
      <c r="V303" s="10" t="e">
        <f aca="false">T303-U303</f>
        <v>#DIV/0!</v>
      </c>
      <c r="W303" s="10"/>
      <c r="X303" s="11"/>
      <c r="Y303" s="28"/>
      <c r="Z303" s="28"/>
    </row>
    <row r="304" customFormat="false" ht="14.65" hidden="false" customHeight="false" outlineLevel="0" collapsed="false">
      <c r="A304" s="1" t="n">
        <v>1895.08</v>
      </c>
      <c r="B304" s="2" t="n">
        <v>4.79</v>
      </c>
      <c r="C304" s="3" t="n">
        <v>0.1967</v>
      </c>
      <c r="D304" s="2" t="n">
        <v>0.22</v>
      </c>
      <c r="E304" s="2" t="n">
        <v>6.850483471</v>
      </c>
      <c r="F304" s="3" t="n">
        <f aca="false">F303+1/12</f>
        <v>1895.62499999998</v>
      </c>
      <c r="G304" s="4" t="n">
        <f aca="false">G297*5/12+G309*7/12</f>
        <v>3.54166666666667</v>
      </c>
      <c r="H304" s="3" t="n">
        <f aca="false">B304*$E$1862/E304</f>
        <v>0</v>
      </c>
      <c r="I304" s="3" t="n">
        <f aca="false">C304*$E$1862/E304</f>
        <v>0</v>
      </c>
      <c r="J304" s="5" t="e">
        <f aca="false">J303*((H304+(I304/12))/H303)</f>
        <v>#DIV/0!</v>
      </c>
      <c r="K304" s="3" t="n">
        <f aca="false">D304*$E$1862/E304</f>
        <v>0</v>
      </c>
      <c r="L304" s="5" t="e">
        <f aca="false">K304*(J304/H304)</f>
        <v>#DIV/0!</v>
      </c>
      <c r="M304" s="26" t="e">
        <f aca="false">H304/AVERAGE(K184:K303)</f>
        <v>#DIV/0!</v>
      </c>
      <c r="N304" s="6"/>
      <c r="O304" s="7" t="e">
        <f aca="false">J304/AVERAGE(L184:L303)</f>
        <v>#DIV/0!</v>
      </c>
      <c r="P304" s="7"/>
      <c r="Q304" s="29" t="e">
        <f aca="false">1/M304-(G304/100-(((E304/E184)^(1/10))-1))</f>
        <v>#DIV/0!</v>
      </c>
      <c r="R304" s="4" t="n">
        <f aca="false">((G304/G305+G304/1200+((1+G305/1200)^(-119))*(1-G304/G305)))</f>
        <v>1.00197751072529</v>
      </c>
      <c r="S304" s="4" t="n">
        <f aca="false">S303*R303*E303/E304</f>
        <v>5.67850426069558</v>
      </c>
      <c r="T304" s="10" t="e">
        <f aca="false">(($J424/$J304)^(1/10)-1)</f>
        <v>#DIV/0!</v>
      </c>
      <c r="U304" s="10" t="n">
        <f aca="false">(($S424/$S304)^(1/10)-1)</f>
        <v>-1</v>
      </c>
      <c r="V304" s="10" t="e">
        <f aca="false">T304-U304</f>
        <v>#DIV/0!</v>
      </c>
      <c r="W304" s="10"/>
      <c r="X304" s="11"/>
      <c r="Y304" s="28"/>
      <c r="Z304" s="28"/>
    </row>
    <row r="305" customFormat="false" ht="14.65" hidden="false" customHeight="false" outlineLevel="0" collapsed="false">
      <c r="A305" s="1" t="n">
        <v>1895.09</v>
      </c>
      <c r="B305" s="2" t="n">
        <v>4.82</v>
      </c>
      <c r="C305" s="3" t="n">
        <v>0.195</v>
      </c>
      <c r="D305" s="2" t="n">
        <v>0.2275</v>
      </c>
      <c r="E305" s="2" t="n">
        <v>6.850483471</v>
      </c>
      <c r="F305" s="3" t="n">
        <f aca="false">F304+1/12</f>
        <v>1895.70833333331</v>
      </c>
      <c r="G305" s="4" t="n">
        <f aca="false">G297*4/12+G309*8/12</f>
        <v>3.55333333333333</v>
      </c>
      <c r="H305" s="3" t="n">
        <f aca="false">B305*$E$1862/E305</f>
        <v>0</v>
      </c>
      <c r="I305" s="3" t="n">
        <f aca="false">C305*$E$1862/E305</f>
        <v>0</v>
      </c>
      <c r="J305" s="5" t="e">
        <f aca="false">J304*((H305+(I305/12))/H304)</f>
        <v>#DIV/0!</v>
      </c>
      <c r="K305" s="3" t="n">
        <f aca="false">D305*$E$1862/E305</f>
        <v>0</v>
      </c>
      <c r="L305" s="5" t="e">
        <f aca="false">K305*(J305/H305)</f>
        <v>#DIV/0!</v>
      </c>
      <c r="M305" s="26" t="e">
        <f aca="false">H305/AVERAGE(K185:K304)</f>
        <v>#DIV/0!</v>
      </c>
      <c r="N305" s="6"/>
      <c r="O305" s="7" t="e">
        <f aca="false">J305/AVERAGE(L185:L304)</f>
        <v>#DIV/0!</v>
      </c>
      <c r="P305" s="7"/>
      <c r="Q305" s="29" t="e">
        <f aca="false">1/M305-(G305/100-(((E305/E185)^(1/10))-1))</f>
        <v>#DIV/0!</v>
      </c>
      <c r="R305" s="4" t="n">
        <f aca="false">((G305/G306+G305/1200+((1+G306/1200)^(-119))*(1-G305/G306)))</f>
        <v>1.00198776629457</v>
      </c>
      <c r="S305" s="4" t="n">
        <f aca="false">S304*R304*E304/E305</f>
        <v>5.68973356377474</v>
      </c>
      <c r="T305" s="10" t="e">
        <f aca="false">(($J425/$J305)^(1/10)-1)</f>
        <v>#DIV/0!</v>
      </c>
      <c r="U305" s="10" t="n">
        <f aca="false">(($S425/$S305)^(1/10)-1)</f>
        <v>-1</v>
      </c>
      <c r="V305" s="10" t="e">
        <f aca="false">T305-U305</f>
        <v>#DIV/0!</v>
      </c>
      <c r="W305" s="10"/>
      <c r="X305" s="11"/>
      <c r="Y305" s="28"/>
      <c r="Z305" s="28"/>
    </row>
    <row r="306" customFormat="false" ht="14.65" hidden="false" customHeight="false" outlineLevel="0" collapsed="false">
      <c r="A306" s="1" t="n">
        <v>1895.1</v>
      </c>
      <c r="B306" s="2" t="n">
        <v>4.75</v>
      </c>
      <c r="C306" s="3" t="n">
        <v>0.1933</v>
      </c>
      <c r="D306" s="2" t="n">
        <v>0.235</v>
      </c>
      <c r="E306" s="2" t="n">
        <v>6.850483471</v>
      </c>
      <c r="F306" s="3" t="n">
        <f aca="false">F305+1/12</f>
        <v>1895.79166666664</v>
      </c>
      <c r="G306" s="4" t="n">
        <f aca="false">G297*3/12+G309*9/12</f>
        <v>3.565</v>
      </c>
      <c r="H306" s="3" t="n">
        <f aca="false">B306*$E$1862/E306</f>
        <v>0</v>
      </c>
      <c r="I306" s="3" t="n">
        <f aca="false">C306*$E$1862/E306</f>
        <v>0</v>
      </c>
      <c r="J306" s="5" t="e">
        <f aca="false">J305*((H306+(I306/12))/H305)</f>
        <v>#DIV/0!</v>
      </c>
      <c r="K306" s="3" t="n">
        <f aca="false">D306*$E$1862/E306</f>
        <v>0</v>
      </c>
      <c r="L306" s="5" t="e">
        <f aca="false">K306*(J306/H306)</f>
        <v>#DIV/0!</v>
      </c>
      <c r="M306" s="26" t="e">
        <f aca="false">H306/AVERAGE(K186:K305)</f>
        <v>#DIV/0!</v>
      </c>
      <c r="N306" s="6"/>
      <c r="O306" s="7" t="e">
        <f aca="false">J306/AVERAGE(L186:L305)</f>
        <v>#DIV/0!</v>
      </c>
      <c r="P306" s="7"/>
      <c r="Q306" s="29" t="e">
        <f aca="false">1/M306-(G306/100-(((E306/E186)^(1/10))-1))</f>
        <v>#DIV/0!</v>
      </c>
      <c r="R306" s="4" t="n">
        <f aca="false">((G306/G307+G306/1200+((1+G307/1200)^(-119))*(1-G306/G307)))</f>
        <v>1.0019980214594</v>
      </c>
      <c r="S306" s="4" t="n">
        <f aca="false">S305*R305*E305/E306</f>
        <v>5.70104342437789</v>
      </c>
      <c r="T306" s="10" t="e">
        <f aca="false">(($J426/$J306)^(1/10)-1)</f>
        <v>#DIV/0!</v>
      </c>
      <c r="U306" s="10" t="n">
        <f aca="false">(($S426/$S306)^(1/10)-1)</f>
        <v>-1</v>
      </c>
      <c r="V306" s="10" t="e">
        <f aca="false">T306-U306</f>
        <v>#DIV/0!</v>
      </c>
      <c r="W306" s="10"/>
      <c r="X306" s="11"/>
      <c r="Y306" s="28"/>
      <c r="Z306" s="28"/>
    </row>
    <row r="307" customFormat="false" ht="14.65" hidden="false" customHeight="false" outlineLevel="0" collapsed="false">
      <c r="A307" s="1" t="n">
        <v>1895.11</v>
      </c>
      <c r="B307" s="2" t="n">
        <v>4.59</v>
      </c>
      <c r="C307" s="3" t="n">
        <v>0.1917</v>
      </c>
      <c r="D307" s="2" t="n">
        <v>0.2425</v>
      </c>
      <c r="E307" s="2" t="n">
        <v>6.850483471</v>
      </c>
      <c r="F307" s="3" t="n">
        <f aca="false">F306+1/12</f>
        <v>1895.87499999998</v>
      </c>
      <c r="G307" s="4" t="n">
        <f aca="false">G297*2/12+G309*10/12</f>
        <v>3.57666666666667</v>
      </c>
      <c r="H307" s="3" t="n">
        <f aca="false">B307*$E$1862/E307</f>
        <v>0</v>
      </c>
      <c r="I307" s="3" t="n">
        <f aca="false">C307*$E$1862/E307</f>
        <v>0</v>
      </c>
      <c r="J307" s="5" t="e">
        <f aca="false">J306*((H307+(I307/12))/H306)</f>
        <v>#DIV/0!</v>
      </c>
      <c r="K307" s="3" t="n">
        <f aca="false">D307*$E$1862/E307</f>
        <v>0</v>
      </c>
      <c r="L307" s="5" t="e">
        <f aca="false">K307*(J307/H307)</f>
        <v>#DIV/0!</v>
      </c>
      <c r="M307" s="26" t="e">
        <f aca="false">H307/AVERAGE(K187:K306)</f>
        <v>#DIV/0!</v>
      </c>
      <c r="N307" s="6"/>
      <c r="O307" s="7" t="e">
        <f aca="false">J307/AVERAGE(L187:L306)</f>
        <v>#DIV/0!</v>
      </c>
      <c r="P307" s="7"/>
      <c r="Q307" s="29" t="e">
        <f aca="false">1/M307-(G307/100-(((E307/E187)^(1/10))-1))</f>
        <v>#DIV/0!</v>
      </c>
      <c r="R307" s="4" t="n">
        <f aca="false">((G307/G308+G307/1200+((1+G308/1200)^(-119))*(1-G307/G308)))</f>
        <v>1.00200827622013</v>
      </c>
      <c r="S307" s="4" t="n">
        <f aca="false">S306*R306*E306/E307</f>
        <v>5.71243423148076</v>
      </c>
      <c r="T307" s="10" t="e">
        <f aca="false">(($J427/$J307)^(1/10)-1)</f>
        <v>#DIV/0!</v>
      </c>
      <c r="U307" s="10" t="n">
        <f aca="false">(($S427/$S307)^(1/10)-1)</f>
        <v>-1</v>
      </c>
      <c r="V307" s="10" t="e">
        <f aca="false">T307-U307</f>
        <v>#DIV/0!</v>
      </c>
      <c r="W307" s="10"/>
      <c r="X307" s="11"/>
      <c r="Y307" s="28"/>
      <c r="Z307" s="28"/>
    </row>
    <row r="308" customFormat="false" ht="14.65" hidden="false" customHeight="false" outlineLevel="0" collapsed="false">
      <c r="A308" s="1" t="n">
        <v>1895.12</v>
      </c>
      <c r="B308" s="2" t="n">
        <v>4.32</v>
      </c>
      <c r="C308" s="3" t="n">
        <v>0.19</v>
      </c>
      <c r="D308" s="2" t="n">
        <v>0.25</v>
      </c>
      <c r="E308" s="2" t="n">
        <v>6.755342479</v>
      </c>
      <c r="F308" s="3" t="n">
        <f aca="false">F307+1/12</f>
        <v>1895.95833333331</v>
      </c>
      <c r="G308" s="4" t="n">
        <f aca="false">G297*1/12+G309*11/12</f>
        <v>3.58833333333333</v>
      </c>
      <c r="H308" s="3" t="n">
        <f aca="false">B308*$E$1862/E308</f>
        <v>0</v>
      </c>
      <c r="I308" s="3" t="n">
        <f aca="false">C308*$E$1862/E308</f>
        <v>0</v>
      </c>
      <c r="J308" s="5" t="e">
        <f aca="false">J307*((H308+(I308/12))/H307)</f>
        <v>#DIV/0!</v>
      </c>
      <c r="K308" s="3" t="n">
        <f aca="false">D308*$E$1862/E308</f>
        <v>0</v>
      </c>
      <c r="L308" s="5" t="e">
        <f aca="false">K308*(J308/H308)</f>
        <v>#DIV/0!</v>
      </c>
      <c r="M308" s="26" t="e">
        <f aca="false">H308/AVERAGE(K188:K307)</f>
        <v>#DIV/0!</v>
      </c>
      <c r="N308" s="6"/>
      <c r="O308" s="7" t="e">
        <f aca="false">J308/AVERAGE(L188:L307)</f>
        <v>#DIV/0!</v>
      </c>
      <c r="P308" s="7"/>
      <c r="Q308" s="29" t="e">
        <f aca="false">1/M308-(G308/100-(((E308/E188)^(1/10))-1))</f>
        <v>#DIV/0!</v>
      </c>
      <c r="R308" s="4" t="n">
        <f aca="false">((G308/G309+G308/1200+((1+G309/1200)^(-119))*(1-G308/G309)))</f>
        <v>1.00201853057713</v>
      </c>
      <c r="S308" s="4" t="n">
        <f aca="false">S307*R307*E307/E308</f>
        <v>5.80452081433139</v>
      </c>
      <c r="T308" s="10" t="e">
        <f aca="false">(($J428/$J308)^(1/10)-1)</f>
        <v>#DIV/0!</v>
      </c>
      <c r="U308" s="10" t="n">
        <f aca="false">(($S428/$S308)^(1/10)-1)</f>
        <v>-1</v>
      </c>
      <c r="V308" s="10" t="e">
        <f aca="false">T308-U308</f>
        <v>#DIV/0!</v>
      </c>
      <c r="W308" s="10"/>
      <c r="X308" s="11"/>
      <c r="Y308" s="28"/>
      <c r="Z308" s="28"/>
    </row>
    <row r="309" customFormat="false" ht="14.65" hidden="false" customHeight="false" outlineLevel="0" collapsed="false">
      <c r="A309" s="1" t="n">
        <v>1896.01</v>
      </c>
      <c r="B309" s="2" t="n">
        <v>4.27</v>
      </c>
      <c r="C309" s="3" t="n">
        <v>0.1892</v>
      </c>
      <c r="D309" s="2" t="n">
        <v>0.2467</v>
      </c>
      <c r="E309" s="2" t="n">
        <v>6.660193388</v>
      </c>
      <c r="F309" s="3" t="n">
        <f aca="false">F308+1/12</f>
        <v>1896.04166666664</v>
      </c>
      <c r="G309" s="4" t="n">
        <v>3.6</v>
      </c>
      <c r="H309" s="3" t="n">
        <f aca="false">B309*$E$1862/E309</f>
        <v>0</v>
      </c>
      <c r="I309" s="3" t="n">
        <f aca="false">C309*$E$1862/E309</f>
        <v>0</v>
      </c>
      <c r="J309" s="5" t="e">
        <f aca="false">J308*((H309+(I309/12))/H308)</f>
        <v>#DIV/0!</v>
      </c>
      <c r="K309" s="3" t="n">
        <f aca="false">D309*$E$1862/E309</f>
        <v>0</v>
      </c>
      <c r="L309" s="5" t="e">
        <f aca="false">K309*(J309/H309)</f>
        <v>#DIV/0!</v>
      </c>
      <c r="M309" s="26" t="e">
        <f aca="false">H309/AVERAGE(K189:K308)</f>
        <v>#DIV/0!</v>
      </c>
      <c r="N309" s="6"/>
      <c r="O309" s="7" t="e">
        <f aca="false">J309/AVERAGE(L189:L308)</f>
        <v>#DIV/0!</v>
      </c>
      <c r="P309" s="7"/>
      <c r="Q309" s="29" t="e">
        <f aca="false">1/M309-(G309/100-(((E309/E189)^(1/10))-1))</f>
        <v>#DIV/0!</v>
      </c>
      <c r="R309" s="4" t="n">
        <f aca="false">((G309/G310+G309/1200+((1+G310/1200)^(-119))*(1-G309/G310)))</f>
        <v>1.00438929645251</v>
      </c>
      <c r="S309" s="4" t="n">
        <f aca="false">S308*R308*E308/E309</f>
        <v>5.89932955435593</v>
      </c>
      <c r="T309" s="10" t="e">
        <f aca="false">(($J429/$J309)^(1/10)-1)</f>
        <v>#DIV/0!</v>
      </c>
      <c r="U309" s="10" t="n">
        <f aca="false">(($S429/$S309)^(1/10)-1)</f>
        <v>-1</v>
      </c>
      <c r="V309" s="10" t="e">
        <f aca="false">T309-U309</f>
        <v>#DIV/0!</v>
      </c>
      <c r="W309" s="10"/>
      <c r="X309" s="11"/>
      <c r="Y309" s="28"/>
      <c r="Z309" s="28"/>
    </row>
    <row r="310" customFormat="false" ht="14.65" hidden="false" customHeight="false" outlineLevel="0" collapsed="false">
      <c r="A310" s="1" t="n">
        <v>1896.02</v>
      </c>
      <c r="B310" s="2" t="n">
        <v>4.45</v>
      </c>
      <c r="C310" s="3" t="n">
        <v>0.1883</v>
      </c>
      <c r="D310" s="2" t="n">
        <v>0.2433</v>
      </c>
      <c r="E310" s="2" t="n">
        <v>6.565052397</v>
      </c>
      <c r="F310" s="3" t="n">
        <f aca="false">F309+1/12</f>
        <v>1896.12499999998</v>
      </c>
      <c r="G310" s="4" t="n">
        <f aca="false">G309*11/12+G321*1/12</f>
        <v>3.58333333333333</v>
      </c>
      <c r="H310" s="3" t="n">
        <f aca="false">B310*$E$1862/E310</f>
        <v>0</v>
      </c>
      <c r="I310" s="3" t="n">
        <f aca="false">C310*$E$1862/E310</f>
        <v>0</v>
      </c>
      <c r="J310" s="5" t="e">
        <f aca="false">J309*((H310+(I310/12))/H309)</f>
        <v>#DIV/0!</v>
      </c>
      <c r="K310" s="3" t="n">
        <f aca="false">D310*$E$1862/E310</f>
        <v>0</v>
      </c>
      <c r="L310" s="5" t="e">
        <f aca="false">K310*(J310/H310)</f>
        <v>#DIV/0!</v>
      </c>
      <c r="M310" s="26" t="e">
        <f aca="false">H310/AVERAGE(K190:K309)</f>
        <v>#DIV/0!</v>
      </c>
      <c r="N310" s="6"/>
      <c r="O310" s="7" t="e">
        <f aca="false">J310/AVERAGE(L190:L309)</f>
        <v>#DIV/0!</v>
      </c>
      <c r="P310" s="7"/>
      <c r="Q310" s="29" t="e">
        <f aca="false">1/M310-(G310/100-(((E310/E190)^(1/10))-1))</f>
        <v>#DIV/0!</v>
      </c>
      <c r="R310" s="4" t="n">
        <f aca="false">((G310/G311+G310/1200+((1+G311/1200)^(-119))*(1-G310/G311)))</f>
        <v>1.00437649490701</v>
      </c>
      <c r="S310" s="4" t="n">
        <f aca="false">S309*R309*E309/E310</f>
        <v>6.01109202616832</v>
      </c>
      <c r="T310" s="10" t="e">
        <f aca="false">(($J430/$J310)^(1/10)-1)</f>
        <v>#DIV/0!</v>
      </c>
      <c r="U310" s="10" t="n">
        <f aca="false">(($S430/$S310)^(1/10)-1)</f>
        <v>-1</v>
      </c>
      <c r="V310" s="10" t="e">
        <f aca="false">T310-U310</f>
        <v>#DIV/0!</v>
      </c>
      <c r="W310" s="10"/>
      <c r="X310" s="11"/>
      <c r="Y310" s="28"/>
      <c r="Z310" s="28"/>
    </row>
    <row r="311" customFormat="false" ht="14.65" hidden="false" customHeight="false" outlineLevel="0" collapsed="false">
      <c r="A311" s="1" t="n">
        <v>1896.03</v>
      </c>
      <c r="B311" s="2" t="n">
        <v>4.38</v>
      </c>
      <c r="C311" s="3" t="n">
        <v>0.1875</v>
      </c>
      <c r="D311" s="2" t="n">
        <v>0.24</v>
      </c>
      <c r="E311" s="2" t="n">
        <v>6.565052397</v>
      </c>
      <c r="F311" s="3" t="n">
        <f aca="false">F310+1/12</f>
        <v>1896.20833333331</v>
      </c>
      <c r="G311" s="4" t="n">
        <f aca="false">G309*10/12+G321*2/12</f>
        <v>3.56666666666667</v>
      </c>
      <c r="H311" s="3" t="n">
        <f aca="false">B311*$E$1862/E311</f>
        <v>0</v>
      </c>
      <c r="I311" s="3" t="n">
        <f aca="false">C311*$E$1862/E311</f>
        <v>0</v>
      </c>
      <c r="J311" s="5" t="e">
        <f aca="false">J310*((H311+(I311/12))/H310)</f>
        <v>#DIV/0!</v>
      </c>
      <c r="K311" s="3" t="n">
        <f aca="false">D311*$E$1862/E311</f>
        <v>0</v>
      </c>
      <c r="L311" s="5" t="e">
        <f aca="false">K311*(J311/H311)</f>
        <v>#DIV/0!</v>
      </c>
      <c r="M311" s="26" t="e">
        <f aca="false">H311/AVERAGE(K191:K310)</f>
        <v>#DIV/0!</v>
      </c>
      <c r="N311" s="6"/>
      <c r="O311" s="7" t="e">
        <f aca="false">J311/AVERAGE(L191:L310)</f>
        <v>#DIV/0!</v>
      </c>
      <c r="P311" s="7"/>
      <c r="Q311" s="29" t="e">
        <f aca="false">1/M311-(G311/100-(((E311/E191)^(1/10))-1))</f>
        <v>#DIV/0!</v>
      </c>
      <c r="R311" s="4" t="n">
        <f aca="false">((G311/G312+G311/1200+((1+G312/1200)^(-119))*(1-G311/G312)))</f>
        <v>1.00436369454051</v>
      </c>
      <c r="S311" s="4" t="n">
        <f aca="false">S310*R310*E310/E311</f>
        <v>6.03739953980641</v>
      </c>
      <c r="T311" s="10" t="e">
        <f aca="false">(($J431/$J311)^(1/10)-1)</f>
        <v>#DIV/0!</v>
      </c>
      <c r="U311" s="10" t="n">
        <f aca="false">(($S431/$S311)^(1/10)-1)</f>
        <v>-1</v>
      </c>
      <c r="V311" s="10" t="e">
        <f aca="false">T311-U311</f>
        <v>#DIV/0!</v>
      </c>
      <c r="W311" s="10"/>
      <c r="X311" s="11"/>
      <c r="Y311" s="28"/>
      <c r="Z311" s="28"/>
    </row>
    <row r="312" customFormat="false" ht="14.65" hidden="false" customHeight="false" outlineLevel="0" collapsed="false">
      <c r="A312" s="1" t="n">
        <v>1896.04</v>
      </c>
      <c r="B312" s="2" t="n">
        <v>4.42</v>
      </c>
      <c r="C312" s="3" t="n">
        <v>0.1867</v>
      </c>
      <c r="D312" s="2" t="n">
        <v>0.2367</v>
      </c>
      <c r="E312" s="2" t="n">
        <v>6.469903306</v>
      </c>
      <c r="F312" s="3" t="n">
        <f aca="false">F311+1/12</f>
        <v>1896.29166666664</v>
      </c>
      <c r="G312" s="4" t="n">
        <f aca="false">G309*9/12+G321*3/12</f>
        <v>3.55</v>
      </c>
      <c r="H312" s="3" t="n">
        <f aca="false">B312*$E$1862/E312</f>
        <v>0</v>
      </c>
      <c r="I312" s="3" t="n">
        <f aca="false">C312*$E$1862/E312</f>
        <v>0</v>
      </c>
      <c r="J312" s="5" t="e">
        <f aca="false">J311*((H312+(I312/12))/H311)</f>
        <v>#DIV/0!</v>
      </c>
      <c r="K312" s="3" t="n">
        <f aca="false">D312*$E$1862/E312</f>
        <v>0</v>
      </c>
      <c r="L312" s="5" t="e">
        <f aca="false">K312*(J312/H312)</f>
        <v>#DIV/0!</v>
      </c>
      <c r="M312" s="26" t="e">
        <f aca="false">H312/AVERAGE(K192:K311)</f>
        <v>#DIV/0!</v>
      </c>
      <c r="N312" s="6"/>
      <c r="O312" s="7" t="e">
        <f aca="false">J312/AVERAGE(L192:L311)</f>
        <v>#DIV/0!</v>
      </c>
      <c r="P312" s="7"/>
      <c r="Q312" s="29" t="e">
        <f aca="false">1/M312-(G312/100-(((E312/E192)^(1/10))-1))</f>
        <v>#DIV/0!</v>
      </c>
      <c r="R312" s="4" t="n">
        <f aca="false">((G312/G313+G312/1200+((1+G313/1200)^(-119))*(1-G312/G313)))</f>
        <v>1.00435089535448</v>
      </c>
      <c r="S312" s="4" t="n">
        <f aca="false">S311*R311*E311/E312</f>
        <v>6.15292086374846</v>
      </c>
      <c r="T312" s="10" t="e">
        <f aca="false">(($J432/$J312)^(1/10)-1)</f>
        <v>#DIV/0!</v>
      </c>
      <c r="U312" s="10" t="n">
        <f aca="false">(($S432/$S312)^(1/10)-1)</f>
        <v>-1</v>
      </c>
      <c r="V312" s="10" t="e">
        <f aca="false">T312-U312</f>
        <v>#DIV/0!</v>
      </c>
      <c r="W312" s="10"/>
      <c r="X312" s="11"/>
      <c r="Y312" s="28"/>
      <c r="Z312" s="28"/>
    </row>
    <row r="313" customFormat="false" ht="14.65" hidden="false" customHeight="false" outlineLevel="0" collapsed="false">
      <c r="A313" s="1" t="n">
        <v>1896.05</v>
      </c>
      <c r="B313" s="2" t="n">
        <v>4.4</v>
      </c>
      <c r="C313" s="3" t="n">
        <v>0.1858</v>
      </c>
      <c r="D313" s="2" t="n">
        <v>0.2333</v>
      </c>
      <c r="E313" s="2" t="n">
        <v>6.374754215</v>
      </c>
      <c r="F313" s="3" t="n">
        <f aca="false">F312+1/12</f>
        <v>1896.37499999998</v>
      </c>
      <c r="G313" s="4" t="n">
        <f aca="false">G309*8/12+G321*4/12</f>
        <v>3.53333333333333</v>
      </c>
      <c r="H313" s="3" t="n">
        <f aca="false">B313*$E$1862/E313</f>
        <v>0</v>
      </c>
      <c r="I313" s="3" t="n">
        <f aca="false">C313*$E$1862/E313</f>
        <v>0</v>
      </c>
      <c r="J313" s="5" t="e">
        <f aca="false">J312*((H313+(I313/12))/H312)</f>
        <v>#DIV/0!</v>
      </c>
      <c r="K313" s="3" t="n">
        <f aca="false">D313*$E$1862/E313</f>
        <v>0</v>
      </c>
      <c r="L313" s="5" t="e">
        <f aca="false">K313*(J313/H313)</f>
        <v>#DIV/0!</v>
      </c>
      <c r="M313" s="26" t="e">
        <f aca="false">H313/AVERAGE(K193:K312)</f>
        <v>#DIV/0!</v>
      </c>
      <c r="N313" s="6"/>
      <c r="O313" s="7" t="e">
        <f aca="false">J313/AVERAGE(L193:L312)</f>
        <v>#DIV/0!</v>
      </c>
      <c r="P313" s="7"/>
      <c r="Q313" s="29" t="e">
        <f aca="false">1/M313-(G313/100-(((E313/E193)^(1/10))-1))</f>
        <v>#DIV/0!</v>
      </c>
      <c r="R313" s="4" t="n">
        <f aca="false">((G313/G314+G313/1200+((1+G314/1200)^(-119))*(1-G313/G314)))</f>
        <v>1.00433809735038</v>
      </c>
      <c r="S313" s="4" t="n">
        <f aca="false">S312*R312*E312/E313</f>
        <v>6.27192917964565</v>
      </c>
      <c r="T313" s="10" t="e">
        <f aca="false">(($J433/$J313)^(1/10)-1)</f>
        <v>#DIV/0!</v>
      </c>
      <c r="U313" s="10" t="n">
        <f aca="false">(($S433/$S313)^(1/10)-1)</f>
        <v>-1</v>
      </c>
      <c r="V313" s="10" t="e">
        <f aca="false">T313-U313</f>
        <v>#DIV/0!</v>
      </c>
      <c r="W313" s="10"/>
      <c r="X313" s="11"/>
      <c r="Y313" s="28"/>
      <c r="Z313" s="28"/>
    </row>
    <row r="314" customFormat="false" ht="14.65" hidden="false" customHeight="false" outlineLevel="0" collapsed="false">
      <c r="A314" s="1" t="n">
        <v>1896.06</v>
      </c>
      <c r="B314" s="2" t="n">
        <v>4.32</v>
      </c>
      <c r="C314" s="3" t="n">
        <v>0.185</v>
      </c>
      <c r="D314" s="2" t="n">
        <v>0.23</v>
      </c>
      <c r="E314" s="2" t="n">
        <v>6.279613223</v>
      </c>
      <c r="F314" s="3" t="n">
        <f aca="false">F313+1/12</f>
        <v>1896.45833333331</v>
      </c>
      <c r="G314" s="4" t="n">
        <f aca="false">G309*7/12+G321*5/12</f>
        <v>3.51666666666667</v>
      </c>
      <c r="H314" s="3" t="n">
        <f aca="false">B314*$E$1862/E314</f>
        <v>0</v>
      </c>
      <c r="I314" s="3" t="n">
        <f aca="false">C314*$E$1862/E314</f>
        <v>0</v>
      </c>
      <c r="J314" s="5" t="e">
        <f aca="false">J313*((H314+(I314/12))/H313)</f>
        <v>#DIV/0!</v>
      </c>
      <c r="K314" s="3" t="n">
        <f aca="false">D314*$E$1862/E314</f>
        <v>0</v>
      </c>
      <c r="L314" s="5" t="e">
        <f aca="false">K314*(J314/H314)</f>
        <v>#DIV/0!</v>
      </c>
      <c r="M314" s="26" t="e">
        <f aca="false">H314/AVERAGE(K194:K313)</f>
        <v>#DIV/0!</v>
      </c>
      <c r="N314" s="6"/>
      <c r="O314" s="7" t="e">
        <f aca="false">J314/AVERAGE(L194:L313)</f>
        <v>#DIV/0!</v>
      </c>
      <c r="P314" s="7"/>
      <c r="Q314" s="29" t="e">
        <f aca="false">1/M314-(G314/100-(((E314/E194)^(1/10))-1))</f>
        <v>#DIV/0!</v>
      </c>
      <c r="R314" s="4" t="n">
        <f aca="false">((G314/G315+G314/1200+((1+G315/1200)^(-119))*(1-G314/G315)))</f>
        <v>1.00432530052969</v>
      </c>
      <c r="S314" s="4" t="n">
        <f aca="false">S313*R313*E313/E314</f>
        <v>6.3945742176556</v>
      </c>
      <c r="T314" s="10" t="e">
        <f aca="false">(($J434/$J314)^(1/10)-1)</f>
        <v>#DIV/0!</v>
      </c>
      <c r="U314" s="10" t="n">
        <f aca="false">(($S434/$S314)^(1/10)-1)</f>
        <v>-1</v>
      </c>
      <c r="V314" s="10" t="e">
        <f aca="false">T314-U314</f>
        <v>#DIV/0!</v>
      </c>
      <c r="W314" s="10"/>
      <c r="X314" s="11"/>
      <c r="Y314" s="28"/>
      <c r="Z314" s="28"/>
    </row>
    <row r="315" customFormat="false" ht="14.65" hidden="false" customHeight="false" outlineLevel="0" collapsed="false">
      <c r="A315" s="1" t="n">
        <v>1896.07</v>
      </c>
      <c r="B315" s="2" t="n">
        <v>4.04</v>
      </c>
      <c r="C315" s="3" t="n">
        <v>0.1842</v>
      </c>
      <c r="D315" s="2" t="n">
        <v>0.2267</v>
      </c>
      <c r="E315" s="2" t="n">
        <v>6.279613223</v>
      </c>
      <c r="F315" s="3" t="n">
        <f aca="false">F314+1/12</f>
        <v>1896.54166666664</v>
      </c>
      <c r="G315" s="4" t="n">
        <f aca="false">G309*6/12+G321*6/12</f>
        <v>3.5</v>
      </c>
      <c r="H315" s="3" t="n">
        <f aca="false">B315*$E$1862/E315</f>
        <v>0</v>
      </c>
      <c r="I315" s="3" t="n">
        <f aca="false">C315*$E$1862/E315</f>
        <v>0</v>
      </c>
      <c r="J315" s="5" t="e">
        <f aca="false">J314*((H315+(I315/12))/H314)</f>
        <v>#DIV/0!</v>
      </c>
      <c r="K315" s="3" t="n">
        <f aca="false">D315*$E$1862/E315</f>
        <v>0</v>
      </c>
      <c r="L315" s="5" t="e">
        <f aca="false">K315*(J315/H315)</f>
        <v>#DIV/0!</v>
      </c>
      <c r="M315" s="26" t="e">
        <f aca="false">H315/AVERAGE(K195:K314)</f>
        <v>#DIV/0!</v>
      </c>
      <c r="N315" s="6"/>
      <c r="O315" s="7" t="e">
        <f aca="false">J315/AVERAGE(L195:L314)</f>
        <v>#DIV/0!</v>
      </c>
      <c r="P315" s="7"/>
      <c r="Q315" s="29" t="e">
        <f aca="false">1/M315-(G315/100-(((E315/E195)^(1/10))-1))</f>
        <v>#DIV/0!</v>
      </c>
      <c r="R315" s="4" t="n">
        <f aca="false">((G315/G316+G315/1200+((1+G316/1200)^(-119))*(1-G315/G316)))</f>
        <v>1.00431250489388</v>
      </c>
      <c r="S315" s="4" t="n">
        <f aca="false">S314*R314*E314/E315</f>
        <v>6.42223267290638</v>
      </c>
      <c r="T315" s="10" t="e">
        <f aca="false">(($J435/$J315)^(1/10)-1)</f>
        <v>#DIV/0!</v>
      </c>
      <c r="U315" s="10" t="n">
        <f aca="false">(($S435/$S315)^(1/10)-1)</f>
        <v>-1</v>
      </c>
      <c r="V315" s="10" t="e">
        <f aca="false">T315-U315</f>
        <v>#DIV/0!</v>
      </c>
      <c r="W315" s="10"/>
      <c r="X315" s="11"/>
      <c r="Y315" s="28"/>
      <c r="Z315" s="28"/>
    </row>
    <row r="316" customFormat="false" ht="14.65" hidden="false" customHeight="false" outlineLevel="0" collapsed="false">
      <c r="A316" s="1" t="n">
        <v>1896.08</v>
      </c>
      <c r="B316" s="2" t="n">
        <v>3.81</v>
      </c>
      <c r="C316" s="3" t="n">
        <v>0.1833</v>
      </c>
      <c r="D316" s="2" t="n">
        <v>0.2233</v>
      </c>
      <c r="E316" s="2" t="n">
        <v>6.279613223</v>
      </c>
      <c r="F316" s="3" t="n">
        <f aca="false">F315+1/12</f>
        <v>1896.62499999998</v>
      </c>
      <c r="G316" s="4" t="n">
        <f aca="false">G309*5/12+G321*7/12</f>
        <v>3.48333333333333</v>
      </c>
      <c r="H316" s="3" t="n">
        <f aca="false">B316*$E$1862/E316</f>
        <v>0</v>
      </c>
      <c r="I316" s="3" t="n">
        <f aca="false">C316*$E$1862/E316</f>
        <v>0</v>
      </c>
      <c r="J316" s="5" t="e">
        <f aca="false">J315*((H316+(I316/12))/H315)</f>
        <v>#DIV/0!</v>
      </c>
      <c r="K316" s="3" t="n">
        <f aca="false">D316*$E$1862/E316</f>
        <v>0</v>
      </c>
      <c r="L316" s="5" t="e">
        <f aca="false">K316*(J316/H316)</f>
        <v>#DIV/0!</v>
      </c>
      <c r="M316" s="26" t="e">
        <f aca="false">H316/AVERAGE(K196:K315)</f>
        <v>#DIV/0!</v>
      </c>
      <c r="N316" s="6"/>
      <c r="O316" s="7" t="e">
        <f aca="false">J316/AVERAGE(L196:L315)</f>
        <v>#DIV/0!</v>
      </c>
      <c r="P316" s="7"/>
      <c r="Q316" s="29" t="e">
        <f aca="false">1/M316-(G316/100-(((E316/E196)^(1/10))-1))</f>
        <v>#DIV/0!</v>
      </c>
      <c r="R316" s="4" t="n">
        <f aca="false">((G316/G317+G316/1200+((1+G317/1200)^(-119))*(1-G316/G317)))</f>
        <v>1.00429971044443</v>
      </c>
      <c r="S316" s="4" t="n">
        <f aca="false">S315*R315*E315/E316</f>
        <v>6.44992858273795</v>
      </c>
      <c r="T316" s="10" t="e">
        <f aca="false">(($J436/$J316)^(1/10)-1)</f>
        <v>#DIV/0!</v>
      </c>
      <c r="U316" s="10" t="n">
        <f aca="false">(($S436/$S316)^(1/10)-1)</f>
        <v>-1</v>
      </c>
      <c r="V316" s="10" t="e">
        <f aca="false">T316-U316</f>
        <v>#DIV/0!</v>
      </c>
      <c r="W316" s="10"/>
      <c r="X316" s="11"/>
      <c r="Y316" s="28"/>
      <c r="Z316" s="28"/>
    </row>
    <row r="317" customFormat="false" ht="14.65" hidden="false" customHeight="false" outlineLevel="0" collapsed="false">
      <c r="A317" s="1" t="n">
        <v>1896.09</v>
      </c>
      <c r="B317" s="2" t="n">
        <v>4.01</v>
      </c>
      <c r="C317" s="3" t="n">
        <v>0.1825</v>
      </c>
      <c r="D317" s="2" t="n">
        <v>0.22</v>
      </c>
      <c r="E317" s="2" t="n">
        <v>6.279613223</v>
      </c>
      <c r="F317" s="3" t="n">
        <f aca="false">F316+1/12</f>
        <v>1896.70833333331</v>
      </c>
      <c r="G317" s="4" t="n">
        <f aca="false">G309*4/12+G321*8/12</f>
        <v>3.46666666666667</v>
      </c>
      <c r="H317" s="3" t="n">
        <f aca="false">B317*$E$1862/E317</f>
        <v>0</v>
      </c>
      <c r="I317" s="3" t="n">
        <f aca="false">C317*$E$1862/E317</f>
        <v>0</v>
      </c>
      <c r="J317" s="5" t="e">
        <f aca="false">J316*((H317+(I317/12))/H316)</f>
        <v>#DIV/0!</v>
      </c>
      <c r="K317" s="3" t="n">
        <f aca="false">D317*$E$1862/E317</f>
        <v>0</v>
      </c>
      <c r="L317" s="5" t="e">
        <f aca="false">K317*(J317/H317)</f>
        <v>#DIV/0!</v>
      </c>
      <c r="M317" s="26" t="e">
        <f aca="false">H317/AVERAGE(K197:K316)</f>
        <v>#DIV/0!</v>
      </c>
      <c r="N317" s="6"/>
      <c r="O317" s="7" t="e">
        <f aca="false">J317/AVERAGE(L197:L316)</f>
        <v>#DIV/0!</v>
      </c>
      <c r="P317" s="7"/>
      <c r="Q317" s="29" t="e">
        <f aca="false">1/M317-(G317/100-(((E317/E197)^(1/10))-1))</f>
        <v>#DIV/0!</v>
      </c>
      <c r="R317" s="4" t="n">
        <f aca="false">((G317/G318+G317/1200+((1+G318/1200)^(-119))*(1-G317/G318)))</f>
        <v>1.00428691718282</v>
      </c>
      <c r="S317" s="4" t="n">
        <f aca="false">S316*R316*E316/E317</f>
        <v>6.477661408031</v>
      </c>
      <c r="T317" s="10" t="e">
        <f aca="false">(($J437/$J317)^(1/10)-1)</f>
        <v>#DIV/0!</v>
      </c>
      <c r="U317" s="10" t="n">
        <f aca="false">(($S437/$S317)^(1/10)-1)</f>
        <v>-1</v>
      </c>
      <c r="V317" s="10" t="e">
        <f aca="false">T317-U317</f>
        <v>#DIV/0!</v>
      </c>
      <c r="W317" s="10"/>
      <c r="X317" s="11"/>
      <c r="Y317" s="28"/>
      <c r="Z317" s="28"/>
    </row>
    <row r="318" customFormat="false" ht="14.65" hidden="false" customHeight="false" outlineLevel="0" collapsed="false">
      <c r="A318" s="1" t="n">
        <v>1896.1</v>
      </c>
      <c r="B318" s="2" t="n">
        <v>4.1</v>
      </c>
      <c r="C318" s="3" t="n">
        <v>0.1817</v>
      </c>
      <c r="D318" s="2" t="n">
        <v>0.2167</v>
      </c>
      <c r="E318" s="2" t="n">
        <v>6.469903306</v>
      </c>
      <c r="F318" s="3" t="n">
        <f aca="false">F317+1/12</f>
        <v>1896.79166666664</v>
      </c>
      <c r="G318" s="4" t="n">
        <f aca="false">G309*3/12+G321*9/12</f>
        <v>3.45</v>
      </c>
      <c r="H318" s="3" t="n">
        <f aca="false">B318*$E$1862/E318</f>
        <v>0</v>
      </c>
      <c r="I318" s="3" t="n">
        <f aca="false">C318*$E$1862/E318</f>
        <v>0</v>
      </c>
      <c r="J318" s="5" t="e">
        <f aca="false">J317*((H318+(I318/12))/H317)</f>
        <v>#DIV/0!</v>
      </c>
      <c r="K318" s="3" t="n">
        <f aca="false">D318*$E$1862/E318</f>
        <v>0</v>
      </c>
      <c r="L318" s="5" t="e">
        <f aca="false">K318*(J318/H318)</f>
        <v>#DIV/0!</v>
      </c>
      <c r="M318" s="26" t="e">
        <f aca="false">H318/AVERAGE(K198:K317)</f>
        <v>#DIV/0!</v>
      </c>
      <c r="N318" s="6"/>
      <c r="O318" s="7" t="e">
        <f aca="false">J318/AVERAGE(L198:L317)</f>
        <v>#DIV/0!</v>
      </c>
      <c r="P318" s="7"/>
      <c r="Q318" s="29" t="e">
        <f aca="false">1/M318-(G318/100-(((E318/E198)^(1/10))-1))</f>
        <v>#DIV/0!</v>
      </c>
      <c r="R318" s="4" t="n">
        <f aca="false">((G318/G319+G318/1200+((1+G319/1200)^(-119))*(1-G318/G319)))</f>
        <v>1.00427412511052</v>
      </c>
      <c r="S318" s="4" t="n">
        <f aca="false">S317*R317*E317/E318</f>
        <v>6.31409560897494</v>
      </c>
      <c r="T318" s="10" t="e">
        <f aca="false">(($J438/$J318)^(1/10)-1)</f>
        <v>#DIV/0!</v>
      </c>
      <c r="U318" s="10" t="n">
        <f aca="false">(($S438/$S318)^(1/10)-1)</f>
        <v>-1</v>
      </c>
      <c r="V318" s="10" t="e">
        <f aca="false">T318-U318</f>
        <v>#DIV/0!</v>
      </c>
      <c r="W318" s="10"/>
      <c r="X318" s="11"/>
      <c r="Y318" s="28"/>
      <c r="Z318" s="28"/>
    </row>
    <row r="319" customFormat="false" ht="14.65" hidden="false" customHeight="false" outlineLevel="0" collapsed="false">
      <c r="A319" s="1" t="n">
        <v>1896.11</v>
      </c>
      <c r="B319" s="2" t="n">
        <v>4.38</v>
      </c>
      <c r="C319" s="3" t="n">
        <v>0.1808</v>
      </c>
      <c r="D319" s="2" t="n">
        <v>0.2133</v>
      </c>
      <c r="E319" s="2" t="n">
        <v>6.660193388</v>
      </c>
      <c r="F319" s="3" t="n">
        <f aca="false">F318+1/12</f>
        <v>1896.87499999998</v>
      </c>
      <c r="G319" s="4" t="n">
        <f aca="false">G309*2/12+G321*10/12</f>
        <v>3.43333333333333</v>
      </c>
      <c r="H319" s="3" t="n">
        <f aca="false">B319*$E$1862/E319</f>
        <v>0</v>
      </c>
      <c r="I319" s="3" t="n">
        <f aca="false">C319*$E$1862/E319</f>
        <v>0</v>
      </c>
      <c r="J319" s="5" t="e">
        <f aca="false">J318*((H319+(I319/12))/H318)</f>
        <v>#DIV/0!</v>
      </c>
      <c r="K319" s="3" t="n">
        <f aca="false">D319*$E$1862/E319</f>
        <v>0</v>
      </c>
      <c r="L319" s="5" t="e">
        <f aca="false">K319*(J319/H319)</f>
        <v>#DIV/0!</v>
      </c>
      <c r="M319" s="26" t="e">
        <f aca="false">H319/AVERAGE(K199:K318)</f>
        <v>#DIV/0!</v>
      </c>
      <c r="N319" s="6"/>
      <c r="O319" s="7" t="e">
        <f aca="false">J319/AVERAGE(L199:L318)</f>
        <v>#DIV/0!</v>
      </c>
      <c r="P319" s="7"/>
      <c r="Q319" s="29" t="e">
        <f aca="false">1/M319-(G319/100-(((E319/E199)^(1/10))-1))</f>
        <v>#DIV/0!</v>
      </c>
      <c r="R319" s="4" t="n">
        <f aca="false">((G319/G320+G319/1200+((1+G320/1200)^(-119))*(1-G319/G320)))</f>
        <v>1.00426133422901</v>
      </c>
      <c r="S319" s="4" t="n">
        <f aca="false">S318*R318*E318/E319</f>
        <v>6.15991015022717</v>
      </c>
      <c r="T319" s="10" t="e">
        <f aca="false">(($J439/$J319)^(1/10)-1)</f>
        <v>#DIV/0!</v>
      </c>
      <c r="U319" s="10" t="n">
        <f aca="false">(($S439/$S319)^(1/10)-1)</f>
        <v>-1</v>
      </c>
      <c r="V319" s="10" t="e">
        <f aca="false">T319-U319</f>
        <v>#DIV/0!</v>
      </c>
      <c r="W319" s="10"/>
      <c r="X319" s="11"/>
      <c r="Y319" s="28"/>
      <c r="Z319" s="28"/>
    </row>
    <row r="320" customFormat="false" ht="14.65" hidden="false" customHeight="false" outlineLevel="0" collapsed="false">
      <c r="A320" s="1" t="n">
        <v>1896.12</v>
      </c>
      <c r="B320" s="2" t="n">
        <v>4.22</v>
      </c>
      <c r="C320" s="3" t="n">
        <v>0.18</v>
      </c>
      <c r="D320" s="2" t="n">
        <v>0.21</v>
      </c>
      <c r="E320" s="2" t="n">
        <v>6.660193388</v>
      </c>
      <c r="F320" s="3" t="n">
        <f aca="false">F319+1/12</f>
        <v>1896.95833333331</v>
      </c>
      <c r="G320" s="4" t="n">
        <f aca="false">G309*1/12+G321*11/12</f>
        <v>3.41666666666667</v>
      </c>
      <c r="H320" s="3" t="n">
        <f aca="false">B320*$E$1862/E320</f>
        <v>0</v>
      </c>
      <c r="I320" s="3" t="n">
        <f aca="false">C320*$E$1862/E320</f>
        <v>0</v>
      </c>
      <c r="J320" s="5" t="e">
        <f aca="false">J319*((H320+(I320/12))/H319)</f>
        <v>#DIV/0!</v>
      </c>
      <c r="K320" s="3" t="n">
        <f aca="false">D320*$E$1862/E320</f>
        <v>0</v>
      </c>
      <c r="L320" s="5" t="e">
        <f aca="false">K320*(J320/H320)</f>
        <v>#DIV/0!</v>
      </c>
      <c r="M320" s="26" t="e">
        <f aca="false">H320/AVERAGE(K200:K319)</f>
        <v>#DIV/0!</v>
      </c>
      <c r="N320" s="6"/>
      <c r="O320" s="7" t="e">
        <f aca="false">J320/AVERAGE(L200:L319)</f>
        <v>#DIV/0!</v>
      </c>
      <c r="P320" s="7"/>
      <c r="Q320" s="29" t="e">
        <f aca="false">1/M320-(G320/100-(((E320/E200)^(1/10))-1))</f>
        <v>#DIV/0!</v>
      </c>
      <c r="R320" s="4" t="n">
        <f aca="false">((G320/G321+G320/1200+((1+G321/1200)^(-119))*(1-G320/G321)))</f>
        <v>1.00424854453979</v>
      </c>
      <c r="S320" s="4" t="n">
        <f aca="false">S319*R319*E319/E320</f>
        <v>6.18615958619798</v>
      </c>
      <c r="T320" s="10" t="e">
        <f aca="false">(($J440/$J320)^(1/10)-1)</f>
        <v>#DIV/0!</v>
      </c>
      <c r="U320" s="10" t="n">
        <f aca="false">(($S440/$S320)^(1/10)-1)</f>
        <v>-1</v>
      </c>
      <c r="V320" s="10" t="e">
        <f aca="false">T320-U320</f>
        <v>#DIV/0!</v>
      </c>
      <c r="W320" s="10"/>
      <c r="X320" s="11"/>
      <c r="Y320" s="28"/>
      <c r="Z320" s="28"/>
    </row>
    <row r="321" customFormat="false" ht="14.65" hidden="false" customHeight="false" outlineLevel="0" collapsed="false">
      <c r="A321" s="1" t="n">
        <v>1897.01</v>
      </c>
      <c r="B321" s="2" t="n">
        <v>4.22</v>
      </c>
      <c r="C321" s="3" t="n">
        <v>0.18</v>
      </c>
      <c r="D321" s="2" t="n">
        <v>0.2183</v>
      </c>
      <c r="E321" s="2" t="n">
        <v>6.469903306</v>
      </c>
      <c r="F321" s="3" t="n">
        <f aca="false">F320+1/12</f>
        <v>1897.04166666664</v>
      </c>
      <c r="G321" s="4" t="n">
        <v>3.4</v>
      </c>
      <c r="H321" s="3" t="n">
        <f aca="false">B321*$E$1862/E321</f>
        <v>0</v>
      </c>
      <c r="I321" s="3" t="n">
        <f aca="false">C321*$E$1862/E321</f>
        <v>0</v>
      </c>
      <c r="J321" s="5" t="e">
        <f aca="false">J320*((H321+(I321/12))/H320)</f>
        <v>#DIV/0!</v>
      </c>
      <c r="K321" s="3" t="n">
        <f aca="false">D321*$E$1862/E321</f>
        <v>0</v>
      </c>
      <c r="L321" s="5" t="e">
        <f aca="false">K321*(J321/H321)</f>
        <v>#DIV/0!</v>
      </c>
      <c r="M321" s="26" t="e">
        <f aca="false">H321/AVERAGE(K201:K320)</f>
        <v>#DIV/0!</v>
      </c>
      <c r="N321" s="6"/>
      <c r="O321" s="7" t="e">
        <f aca="false">J321/AVERAGE(L201:L320)</f>
        <v>#DIV/0!</v>
      </c>
      <c r="P321" s="7"/>
      <c r="Q321" s="29" t="e">
        <f aca="false">1/M321-(G321/100-(((E321/E201)^(1/10))-1))</f>
        <v>#DIV/0!</v>
      </c>
      <c r="R321" s="4" t="n">
        <f aca="false">((G321/G322+G321/1200+((1+G322/1200)^(-119))*(1-G321/G322)))</f>
        <v>1.00318373265932</v>
      </c>
      <c r="S321" s="4" t="n">
        <f aca="false">S320*R320*E320/E321</f>
        <v>6.39515949176233</v>
      </c>
      <c r="T321" s="10" t="e">
        <f aca="false">(($J441/$J321)^(1/10)-1)</f>
        <v>#DIV/0!</v>
      </c>
      <c r="U321" s="10" t="n">
        <f aca="false">(($S441/$S321)^(1/10)-1)</f>
        <v>-1</v>
      </c>
      <c r="V321" s="10" t="e">
        <f aca="false">T321-U321</f>
        <v>#DIV/0!</v>
      </c>
      <c r="W321" s="10"/>
      <c r="X321" s="11"/>
      <c r="Y321" s="28"/>
      <c r="Z321" s="28"/>
    </row>
    <row r="322" customFormat="false" ht="14.65" hidden="false" customHeight="false" outlineLevel="0" collapsed="false">
      <c r="A322" s="1" t="n">
        <v>1897.02</v>
      </c>
      <c r="B322" s="2" t="n">
        <v>4.18</v>
      </c>
      <c r="C322" s="3" t="n">
        <v>0.18</v>
      </c>
      <c r="D322" s="2" t="n">
        <v>0.2267</v>
      </c>
      <c r="E322" s="2" t="n">
        <v>6.469903306</v>
      </c>
      <c r="F322" s="3" t="n">
        <f aca="false">F321+1/12</f>
        <v>1897.12499999998</v>
      </c>
      <c r="G322" s="4" t="n">
        <f aca="false">G321*11/12+G333*1/12</f>
        <v>3.39583333333333</v>
      </c>
      <c r="H322" s="3" t="n">
        <f aca="false">B322*$E$1862/E322</f>
        <v>0</v>
      </c>
      <c r="I322" s="3" t="n">
        <f aca="false">C322*$E$1862/E322</f>
        <v>0</v>
      </c>
      <c r="J322" s="5" t="e">
        <f aca="false">J321*((H322+(I322/12))/H321)</f>
        <v>#DIV/0!</v>
      </c>
      <c r="K322" s="3" t="n">
        <f aca="false">D322*$E$1862/E322</f>
        <v>0</v>
      </c>
      <c r="L322" s="5" t="e">
        <f aca="false">K322*(J322/H322)</f>
        <v>#DIV/0!</v>
      </c>
      <c r="M322" s="26" t="e">
        <f aca="false">H322/AVERAGE(K202:K321)</f>
        <v>#DIV/0!</v>
      </c>
      <c r="N322" s="6"/>
      <c r="O322" s="7" t="e">
        <f aca="false">J322/AVERAGE(L202:L321)</f>
        <v>#DIV/0!</v>
      </c>
      <c r="P322" s="7"/>
      <c r="Q322" s="29" t="e">
        <f aca="false">1/M322-(G322/100-(((E322/E202)^(1/10))-1))</f>
        <v>#DIV/0!</v>
      </c>
      <c r="R322" s="4" t="n">
        <f aca="false">((G322/G323+G322/1200+((1+G323/1200)^(-119))*(1-G322/G323)))</f>
        <v>1.00318032920235</v>
      </c>
      <c r="S322" s="4" t="n">
        <f aca="false">S321*R321*E321/E322</f>
        <v>6.41551996989782</v>
      </c>
      <c r="T322" s="10" t="e">
        <f aca="false">(($J442/$J322)^(1/10)-1)</f>
        <v>#DIV/0!</v>
      </c>
      <c r="U322" s="10" t="n">
        <f aca="false">(($S442/$S322)^(1/10)-1)</f>
        <v>-1</v>
      </c>
      <c r="V322" s="10" t="e">
        <f aca="false">T322-U322</f>
        <v>#DIV/0!</v>
      </c>
      <c r="W322" s="10"/>
      <c r="X322" s="11"/>
      <c r="Y322" s="28"/>
      <c r="Z322" s="28"/>
    </row>
    <row r="323" customFormat="false" ht="14.65" hidden="false" customHeight="false" outlineLevel="0" collapsed="false">
      <c r="A323" s="1" t="n">
        <v>1897.03</v>
      </c>
      <c r="B323" s="2" t="n">
        <v>4.19</v>
      </c>
      <c r="C323" s="3" t="n">
        <v>0.18</v>
      </c>
      <c r="D323" s="2" t="n">
        <v>0.235</v>
      </c>
      <c r="E323" s="2" t="n">
        <v>6.469903306</v>
      </c>
      <c r="F323" s="3" t="n">
        <f aca="false">F322+1/12</f>
        <v>1897.20833333331</v>
      </c>
      <c r="G323" s="4" t="n">
        <f aca="false">G321*10/12+G333*2/12</f>
        <v>3.39166666666667</v>
      </c>
      <c r="H323" s="3" t="n">
        <f aca="false">B323*$E$1862/E323</f>
        <v>0</v>
      </c>
      <c r="I323" s="3" t="n">
        <f aca="false">C323*$E$1862/E323</f>
        <v>0</v>
      </c>
      <c r="J323" s="5" t="e">
        <f aca="false">J322*((H323+(I323/12))/H322)</f>
        <v>#DIV/0!</v>
      </c>
      <c r="K323" s="3" t="n">
        <f aca="false">D323*$E$1862/E323</f>
        <v>0</v>
      </c>
      <c r="L323" s="5" t="e">
        <f aca="false">K323*(J323/H323)</f>
        <v>#DIV/0!</v>
      </c>
      <c r="M323" s="26" t="e">
        <f aca="false">H323/AVERAGE(K203:K322)</f>
        <v>#DIV/0!</v>
      </c>
      <c r="N323" s="6"/>
      <c r="O323" s="7" t="e">
        <f aca="false">J323/AVERAGE(L203:L322)</f>
        <v>#DIV/0!</v>
      </c>
      <c r="P323" s="7"/>
      <c r="Q323" s="29" t="e">
        <f aca="false">1/M323-(G323/100-(((E323/E203)^(1/10))-1))</f>
        <v>#DIV/0!</v>
      </c>
      <c r="R323" s="4" t="n">
        <f aca="false">((G323/G324+G323/1200+((1+G324/1200)^(-119))*(1-G323/G324)))</f>
        <v>1.00317692576405</v>
      </c>
      <c r="S323" s="4" t="n">
        <f aca="false">S322*R322*E322/E323</f>
        <v>6.43592343540637</v>
      </c>
      <c r="T323" s="10" t="e">
        <f aca="false">(($J443/$J323)^(1/10)-1)</f>
        <v>#DIV/0!</v>
      </c>
      <c r="U323" s="10" t="n">
        <f aca="false">(($S443/$S323)^(1/10)-1)</f>
        <v>-1</v>
      </c>
      <c r="V323" s="10" t="e">
        <f aca="false">T323-U323</f>
        <v>#DIV/0!</v>
      </c>
      <c r="W323" s="10"/>
      <c r="X323" s="11"/>
      <c r="Y323" s="28"/>
      <c r="Z323" s="28"/>
    </row>
    <row r="324" customFormat="false" ht="14.65" hidden="false" customHeight="false" outlineLevel="0" collapsed="false">
      <c r="A324" s="1" t="n">
        <v>1897.04</v>
      </c>
      <c r="B324" s="2" t="n">
        <v>4.06</v>
      </c>
      <c r="C324" s="3" t="n">
        <v>0.18</v>
      </c>
      <c r="D324" s="2" t="n">
        <v>0.2433</v>
      </c>
      <c r="E324" s="2" t="n">
        <v>6.374754215</v>
      </c>
      <c r="F324" s="3" t="n">
        <f aca="false">F323+1/12</f>
        <v>1897.29166666664</v>
      </c>
      <c r="G324" s="4" t="n">
        <f aca="false">G321*9/12+G333*3/12</f>
        <v>3.3875</v>
      </c>
      <c r="H324" s="3" t="n">
        <f aca="false">B324*$E$1862/E324</f>
        <v>0</v>
      </c>
      <c r="I324" s="3" t="n">
        <f aca="false">C324*$E$1862/E324</f>
        <v>0</v>
      </c>
      <c r="J324" s="5" t="e">
        <f aca="false">J323*((H324+(I324/12))/H323)</f>
        <v>#DIV/0!</v>
      </c>
      <c r="K324" s="3" t="n">
        <f aca="false">D324*$E$1862/E324</f>
        <v>0</v>
      </c>
      <c r="L324" s="5" t="e">
        <f aca="false">K324*(J324/H324)</f>
        <v>#DIV/0!</v>
      </c>
      <c r="M324" s="26" t="e">
        <f aca="false">H324/AVERAGE(K204:K323)</f>
        <v>#DIV/0!</v>
      </c>
      <c r="N324" s="6"/>
      <c r="O324" s="7" t="e">
        <f aca="false">J324/AVERAGE(L204:L323)</f>
        <v>#DIV/0!</v>
      </c>
      <c r="P324" s="7"/>
      <c r="Q324" s="29" t="e">
        <f aca="false">1/M324-(G324/100-(((E324/E204)^(1/10))-1))</f>
        <v>#DIV/0!</v>
      </c>
      <c r="R324" s="4" t="n">
        <f aca="false">((G324/G325+G324/1200+((1+G325/1200)^(-119))*(1-G324/G325)))</f>
        <v>1.00317352234442</v>
      </c>
      <c r="S324" s="4" t="n">
        <f aca="false">S323*R323*E323/E324</f>
        <v>6.55273716661611</v>
      </c>
      <c r="T324" s="10" t="e">
        <f aca="false">(($J444/$J324)^(1/10)-1)</f>
        <v>#DIV/0!</v>
      </c>
      <c r="U324" s="10" t="n">
        <f aca="false">(($S444/$S324)^(1/10)-1)</f>
        <v>-1</v>
      </c>
      <c r="V324" s="10" t="e">
        <f aca="false">T324-U324</f>
        <v>#DIV/0!</v>
      </c>
      <c r="W324" s="10"/>
      <c r="X324" s="11"/>
      <c r="Y324" s="28"/>
      <c r="Z324" s="28"/>
    </row>
    <row r="325" customFormat="false" ht="14.65" hidden="false" customHeight="false" outlineLevel="0" collapsed="false">
      <c r="A325" s="1" t="n">
        <v>1897.05</v>
      </c>
      <c r="B325" s="2" t="n">
        <v>4.08</v>
      </c>
      <c r="C325" s="3" t="n">
        <v>0.18</v>
      </c>
      <c r="D325" s="2" t="n">
        <v>0.2517</v>
      </c>
      <c r="E325" s="2" t="n">
        <v>6.279613223</v>
      </c>
      <c r="F325" s="3" t="n">
        <f aca="false">F324+1/12</f>
        <v>1897.37499999998</v>
      </c>
      <c r="G325" s="4" t="n">
        <f aca="false">G321*8/12+G333*4/12</f>
        <v>3.38333333333333</v>
      </c>
      <c r="H325" s="3" t="n">
        <f aca="false">B325*$E$1862/E325</f>
        <v>0</v>
      </c>
      <c r="I325" s="3" t="n">
        <f aca="false">C325*$E$1862/E325</f>
        <v>0</v>
      </c>
      <c r="J325" s="5" t="e">
        <f aca="false">J324*((H325+(I325/12))/H324)</f>
        <v>#DIV/0!</v>
      </c>
      <c r="K325" s="3" t="n">
        <f aca="false">D325*$E$1862/E325</f>
        <v>0</v>
      </c>
      <c r="L325" s="5" t="e">
        <f aca="false">K325*(J325/H325)</f>
        <v>#DIV/0!</v>
      </c>
      <c r="M325" s="26" t="e">
        <f aca="false">H325/AVERAGE(K205:K324)</f>
        <v>#DIV/0!</v>
      </c>
      <c r="N325" s="6"/>
      <c r="O325" s="7" t="e">
        <f aca="false">J325/AVERAGE(L205:L324)</f>
        <v>#DIV/0!</v>
      </c>
      <c r="P325" s="7"/>
      <c r="Q325" s="29" t="e">
        <f aca="false">1/M325-(G325/100-(((E325/E205)^(1/10))-1))</f>
        <v>#DIV/0!</v>
      </c>
      <c r="R325" s="4" t="n">
        <f aca="false">((G325/G326+G325/1200+((1+G326/1200)^(-119))*(1-G325/G326)))</f>
        <v>1.00317011894346</v>
      </c>
      <c r="S325" s="4" t="n">
        <f aca="false">S324*R324*E324/E325</f>
        <v>6.67312651941711</v>
      </c>
      <c r="T325" s="10" t="e">
        <f aca="false">(($J445/$J325)^(1/10)-1)</f>
        <v>#DIV/0!</v>
      </c>
      <c r="U325" s="10" t="n">
        <f aca="false">(($S445/$S325)^(1/10)-1)</f>
        <v>-1</v>
      </c>
      <c r="V325" s="10" t="e">
        <f aca="false">T325-U325</f>
        <v>#DIV/0!</v>
      </c>
      <c r="W325" s="10"/>
      <c r="X325" s="11"/>
      <c r="Y325" s="28"/>
      <c r="Z325" s="28"/>
    </row>
    <row r="326" customFormat="false" ht="14.65" hidden="false" customHeight="false" outlineLevel="0" collapsed="false">
      <c r="A326" s="1" t="n">
        <v>1897.06</v>
      </c>
      <c r="B326" s="2" t="n">
        <v>4.27</v>
      </c>
      <c r="C326" s="3" t="n">
        <v>0.18</v>
      </c>
      <c r="D326" s="2" t="n">
        <v>0.26</v>
      </c>
      <c r="E326" s="2" t="n">
        <v>6.279613223</v>
      </c>
      <c r="F326" s="3" t="n">
        <f aca="false">F325+1/12</f>
        <v>1897.45833333331</v>
      </c>
      <c r="G326" s="4" t="n">
        <f aca="false">G321*7/12+G333*5/12</f>
        <v>3.37916666666667</v>
      </c>
      <c r="H326" s="3" t="n">
        <f aca="false">B326*$E$1862/E326</f>
        <v>0</v>
      </c>
      <c r="I326" s="3" t="n">
        <f aca="false">C326*$E$1862/E326</f>
        <v>0</v>
      </c>
      <c r="J326" s="5" t="e">
        <f aca="false">J325*((H326+(I326/12))/H325)</f>
        <v>#DIV/0!</v>
      </c>
      <c r="K326" s="3" t="n">
        <f aca="false">D326*$E$1862/E326</f>
        <v>0</v>
      </c>
      <c r="L326" s="5" t="e">
        <f aca="false">K326*(J326/H326)</f>
        <v>#DIV/0!</v>
      </c>
      <c r="M326" s="26" t="e">
        <f aca="false">H326/AVERAGE(K206:K325)</f>
        <v>#DIV/0!</v>
      </c>
      <c r="N326" s="6"/>
      <c r="O326" s="7" t="e">
        <f aca="false">J326/AVERAGE(L206:L325)</f>
        <v>#DIV/0!</v>
      </c>
      <c r="P326" s="7"/>
      <c r="Q326" s="29" t="e">
        <f aca="false">1/M326-(G326/100-(((E326/E206)^(1/10))-1))</f>
        <v>#DIV/0!</v>
      </c>
      <c r="R326" s="4" t="n">
        <f aca="false">((G326/G327+G326/1200+((1+G327/1200)^(-119))*(1-G326/G327)))</f>
        <v>1.00316671556118</v>
      </c>
      <c r="S326" s="4" t="n">
        <f aca="false">S325*R325*E325/E326</f>
        <v>6.69428112420841</v>
      </c>
      <c r="T326" s="10" t="e">
        <f aca="false">(($J446/$J326)^(1/10)-1)</f>
        <v>#DIV/0!</v>
      </c>
      <c r="U326" s="10" t="n">
        <f aca="false">(($S446/$S326)^(1/10)-1)</f>
        <v>-1</v>
      </c>
      <c r="V326" s="10" t="e">
        <f aca="false">T326-U326</f>
        <v>#DIV/0!</v>
      </c>
      <c r="W326" s="10"/>
      <c r="X326" s="11"/>
      <c r="Y326" s="28"/>
      <c r="Z326" s="28"/>
    </row>
    <row r="327" customFormat="false" ht="14.65" hidden="false" customHeight="false" outlineLevel="0" collapsed="false">
      <c r="A327" s="1" t="n">
        <v>1897.07</v>
      </c>
      <c r="B327" s="2" t="n">
        <v>4.46</v>
      </c>
      <c r="C327" s="3" t="n">
        <v>0.18</v>
      </c>
      <c r="D327" s="2" t="n">
        <v>0.2683</v>
      </c>
      <c r="E327" s="2" t="n">
        <v>6.279613223</v>
      </c>
      <c r="F327" s="3" t="n">
        <f aca="false">F326+1/12</f>
        <v>1897.54166666664</v>
      </c>
      <c r="G327" s="4" t="n">
        <f aca="false">G321*6/12+G333*6/12</f>
        <v>3.375</v>
      </c>
      <c r="H327" s="3" t="n">
        <f aca="false">B327*$E$1862/E327</f>
        <v>0</v>
      </c>
      <c r="I327" s="3" t="n">
        <f aca="false">C327*$E$1862/E327</f>
        <v>0</v>
      </c>
      <c r="J327" s="5" t="e">
        <f aca="false">J326*((H327+(I327/12))/H326)</f>
        <v>#DIV/0!</v>
      </c>
      <c r="K327" s="3" t="n">
        <f aca="false">D327*$E$1862/E327</f>
        <v>0</v>
      </c>
      <c r="L327" s="5" t="e">
        <f aca="false">K327*(J327/H327)</f>
        <v>#DIV/0!</v>
      </c>
      <c r="M327" s="26" t="e">
        <f aca="false">H327/AVERAGE(K207:K326)</f>
        <v>#DIV/0!</v>
      </c>
      <c r="N327" s="6"/>
      <c r="O327" s="7" t="e">
        <f aca="false">J327/AVERAGE(L207:L326)</f>
        <v>#DIV/0!</v>
      </c>
      <c r="P327" s="7"/>
      <c r="Q327" s="29" t="e">
        <f aca="false">1/M327-(G327/100-(((E327/E207)^(1/10))-1))</f>
        <v>#DIV/0!</v>
      </c>
      <c r="R327" s="4" t="n">
        <f aca="false">((G327/G328+G327/1200+((1+G328/1200)^(-119))*(1-G327/G328)))</f>
        <v>1.0031633121976</v>
      </c>
      <c r="S327" s="4" t="n">
        <f aca="false">S326*R326*E326/E327</f>
        <v>6.71548000841538</v>
      </c>
      <c r="T327" s="10" t="e">
        <f aca="false">(($J447/$J327)^(1/10)-1)</f>
        <v>#DIV/0!</v>
      </c>
      <c r="U327" s="10" t="n">
        <f aca="false">(($S447/$S327)^(1/10)-1)</f>
        <v>-1</v>
      </c>
      <c r="V327" s="10" t="e">
        <f aca="false">T327-U327</f>
        <v>#DIV/0!</v>
      </c>
      <c r="W327" s="10"/>
      <c r="X327" s="11"/>
      <c r="Y327" s="28"/>
      <c r="Z327" s="28"/>
    </row>
    <row r="328" customFormat="false" ht="14.65" hidden="false" customHeight="false" outlineLevel="0" collapsed="false">
      <c r="A328" s="1" t="n">
        <v>1897.08</v>
      </c>
      <c r="B328" s="2" t="n">
        <v>4.75</v>
      </c>
      <c r="C328" s="3" t="n">
        <v>0.18</v>
      </c>
      <c r="D328" s="2" t="n">
        <v>0.2767</v>
      </c>
      <c r="E328" s="2" t="n">
        <v>6.565052397</v>
      </c>
      <c r="F328" s="3" t="n">
        <f aca="false">F327+1/12</f>
        <v>1897.62499999998</v>
      </c>
      <c r="G328" s="4" t="n">
        <f aca="false">G321*5/12+G333*7/12</f>
        <v>3.37083333333333</v>
      </c>
      <c r="H328" s="3" t="n">
        <f aca="false">B328*$E$1862/E328</f>
        <v>0</v>
      </c>
      <c r="I328" s="3" t="n">
        <f aca="false">C328*$E$1862/E328</f>
        <v>0</v>
      </c>
      <c r="J328" s="5" t="e">
        <f aca="false">J327*((H328+(I328/12))/H327)</f>
        <v>#DIV/0!</v>
      </c>
      <c r="K328" s="3" t="n">
        <f aca="false">D328*$E$1862/E328</f>
        <v>0</v>
      </c>
      <c r="L328" s="5" t="e">
        <f aca="false">K328*(J328/H328)</f>
        <v>#DIV/0!</v>
      </c>
      <c r="M328" s="26" t="e">
        <f aca="false">H328/AVERAGE(K208:K327)</f>
        <v>#DIV/0!</v>
      </c>
      <c r="N328" s="6"/>
      <c r="O328" s="7" t="e">
        <f aca="false">J328/AVERAGE(L208:L327)</f>
        <v>#DIV/0!</v>
      </c>
      <c r="P328" s="7"/>
      <c r="Q328" s="29" t="e">
        <f aca="false">1/M328-(G328/100-(((E328/E208)^(1/10))-1))</f>
        <v>#DIV/0!</v>
      </c>
      <c r="R328" s="4" t="n">
        <f aca="false">((G328/G329+G328/1200+((1+G329/1200)^(-119))*(1-G328/G329)))</f>
        <v>1.0031599088527</v>
      </c>
      <c r="S328" s="4" t="n">
        <f aca="false">S327*R327*E327/E328</f>
        <v>6.44381999240306</v>
      </c>
      <c r="T328" s="10" t="e">
        <f aca="false">(($J448/$J328)^(1/10)-1)</f>
        <v>#DIV/0!</v>
      </c>
      <c r="U328" s="10" t="n">
        <f aca="false">(($S448/$S328)^(1/10)-1)</f>
        <v>-1</v>
      </c>
      <c r="V328" s="10" t="e">
        <f aca="false">T328-U328</f>
        <v>#DIV/0!</v>
      </c>
      <c r="W328" s="10"/>
      <c r="X328" s="11"/>
      <c r="Y328" s="28"/>
      <c r="Z328" s="28"/>
    </row>
    <row r="329" customFormat="false" ht="14.65" hidden="false" customHeight="false" outlineLevel="0" collapsed="false">
      <c r="A329" s="1" t="n">
        <v>1897.09</v>
      </c>
      <c r="B329" s="2" t="n">
        <v>4.98</v>
      </c>
      <c r="C329" s="3" t="n">
        <v>0.18</v>
      </c>
      <c r="D329" s="2" t="n">
        <v>0.285</v>
      </c>
      <c r="E329" s="2" t="n">
        <v>6.755342479</v>
      </c>
      <c r="F329" s="3" t="n">
        <f aca="false">F328+1/12</f>
        <v>1897.70833333331</v>
      </c>
      <c r="G329" s="4" t="n">
        <f aca="false">G321*4/12+G333*8/12</f>
        <v>3.36666666666667</v>
      </c>
      <c r="H329" s="3" t="n">
        <f aca="false">B329*$E$1862/E329</f>
        <v>0</v>
      </c>
      <c r="I329" s="3" t="n">
        <f aca="false">C329*$E$1862/E329</f>
        <v>0</v>
      </c>
      <c r="J329" s="5" t="e">
        <f aca="false">J328*((H329+(I329/12))/H328)</f>
        <v>#DIV/0!</v>
      </c>
      <c r="K329" s="3" t="n">
        <f aca="false">D329*$E$1862/E329</f>
        <v>0</v>
      </c>
      <c r="L329" s="5" t="e">
        <f aca="false">K329*(J329/H329)</f>
        <v>#DIV/0!</v>
      </c>
      <c r="M329" s="26" t="e">
        <f aca="false">H329/AVERAGE(K209:K328)</f>
        <v>#DIV/0!</v>
      </c>
      <c r="N329" s="6"/>
      <c r="O329" s="7" t="e">
        <f aca="false">J329/AVERAGE(L209:L328)</f>
        <v>#DIV/0!</v>
      </c>
      <c r="P329" s="7"/>
      <c r="Q329" s="29" t="e">
        <f aca="false">1/M329-(G329/100-(((E329/E209)^(1/10))-1))</f>
        <v>#DIV/0!</v>
      </c>
      <c r="R329" s="4" t="n">
        <f aca="false">((G329/G330+G329/1200+((1+G330/1200)^(-119))*(1-G329/G330)))</f>
        <v>1.0031565055265</v>
      </c>
      <c r="S329" s="4" t="n">
        <f aca="false">S328*R328*E328/E329</f>
        <v>6.28209344725189</v>
      </c>
      <c r="T329" s="10" t="e">
        <f aca="false">(($J449/$J329)^(1/10)-1)</f>
        <v>#DIV/0!</v>
      </c>
      <c r="U329" s="10" t="n">
        <f aca="false">(($S449/$S329)^(1/10)-1)</f>
        <v>-1</v>
      </c>
      <c r="V329" s="10" t="e">
        <f aca="false">T329-U329</f>
        <v>#DIV/0!</v>
      </c>
      <c r="W329" s="10"/>
      <c r="X329" s="11"/>
      <c r="Y329" s="28"/>
      <c r="Z329" s="28"/>
    </row>
    <row r="330" customFormat="false" ht="14.65" hidden="false" customHeight="false" outlineLevel="0" collapsed="false">
      <c r="A330" s="1" t="n">
        <v>1897.1</v>
      </c>
      <c r="B330" s="2" t="n">
        <v>4.82</v>
      </c>
      <c r="C330" s="3" t="n">
        <v>0.18</v>
      </c>
      <c r="D330" s="2" t="n">
        <v>0.2933</v>
      </c>
      <c r="E330" s="2" t="n">
        <v>6.660193388</v>
      </c>
      <c r="F330" s="3" t="n">
        <f aca="false">F329+1/12</f>
        <v>1897.79166666664</v>
      </c>
      <c r="G330" s="4" t="n">
        <f aca="false">G321*3/12+G333*9/12</f>
        <v>3.3625</v>
      </c>
      <c r="H330" s="3" t="n">
        <f aca="false">B330*$E$1862/E330</f>
        <v>0</v>
      </c>
      <c r="I330" s="3" t="n">
        <f aca="false">C330*$E$1862/E330</f>
        <v>0</v>
      </c>
      <c r="J330" s="5" t="e">
        <f aca="false">J329*((H330+(I330/12))/H329)</f>
        <v>#DIV/0!</v>
      </c>
      <c r="K330" s="3" t="n">
        <f aca="false">D330*$E$1862/E330</f>
        <v>0</v>
      </c>
      <c r="L330" s="5" t="e">
        <f aca="false">K330*(J330/H330)</f>
        <v>#DIV/0!</v>
      </c>
      <c r="M330" s="26" t="e">
        <f aca="false">H330/AVERAGE(K210:K329)</f>
        <v>#DIV/0!</v>
      </c>
      <c r="N330" s="6"/>
      <c r="O330" s="7" t="e">
        <f aca="false">J330/AVERAGE(L210:L329)</f>
        <v>#DIV/0!</v>
      </c>
      <c r="P330" s="7"/>
      <c r="Q330" s="29" t="e">
        <f aca="false">1/M330-(G330/100-(((E330/E210)^(1/10))-1))</f>
        <v>#DIV/0!</v>
      </c>
      <c r="R330" s="4" t="n">
        <f aca="false">((G330/G331+G330/1200+((1+G331/1200)^(-119))*(1-G330/G331)))</f>
        <v>1.00315310221901</v>
      </c>
      <c r="S330" s="4" t="n">
        <f aca="false">S329*R329*E329/E330</f>
        <v>6.39195366452548</v>
      </c>
      <c r="T330" s="10" t="e">
        <f aca="false">(($J450/$J330)^(1/10)-1)</f>
        <v>#DIV/0!</v>
      </c>
      <c r="U330" s="10" t="n">
        <f aca="false">(($S450/$S330)^(1/10)-1)</f>
        <v>-1</v>
      </c>
      <c r="V330" s="10" t="e">
        <f aca="false">T330-U330</f>
        <v>#DIV/0!</v>
      </c>
      <c r="W330" s="10"/>
      <c r="X330" s="11"/>
      <c r="Y330" s="28"/>
      <c r="Z330" s="28"/>
    </row>
    <row r="331" customFormat="false" ht="14.65" hidden="false" customHeight="false" outlineLevel="0" collapsed="false">
      <c r="A331" s="1" t="n">
        <v>1897.11</v>
      </c>
      <c r="B331" s="2" t="n">
        <v>4.65</v>
      </c>
      <c r="C331" s="3" t="n">
        <v>0.18</v>
      </c>
      <c r="D331" s="2" t="n">
        <v>0.3017</v>
      </c>
      <c r="E331" s="2" t="n">
        <v>6.660193388</v>
      </c>
      <c r="F331" s="3" t="n">
        <f aca="false">F330+1/12</f>
        <v>1897.87499999998</v>
      </c>
      <c r="G331" s="4" t="n">
        <f aca="false">G321*2/12+G333*10/12</f>
        <v>3.35833333333333</v>
      </c>
      <c r="H331" s="3" t="n">
        <f aca="false">B331*$E$1862/E331</f>
        <v>0</v>
      </c>
      <c r="I331" s="3" t="n">
        <f aca="false">C331*$E$1862/E331</f>
        <v>0</v>
      </c>
      <c r="J331" s="5" t="e">
        <f aca="false">J330*((H331+(I331/12))/H330)</f>
        <v>#DIV/0!</v>
      </c>
      <c r="K331" s="3" t="n">
        <f aca="false">D331*$E$1862/E331</f>
        <v>0</v>
      </c>
      <c r="L331" s="5" t="e">
        <f aca="false">K331*(J331/H331)</f>
        <v>#DIV/0!</v>
      </c>
      <c r="M331" s="26" t="e">
        <f aca="false">H331/AVERAGE(K211:K330)</f>
        <v>#DIV/0!</v>
      </c>
      <c r="N331" s="6"/>
      <c r="O331" s="7" t="e">
        <f aca="false">J331/AVERAGE(L211:L330)</f>
        <v>#DIV/0!</v>
      </c>
      <c r="P331" s="7"/>
      <c r="Q331" s="29" t="e">
        <f aca="false">1/M331-(G331/100-(((E331/E211)^(1/10))-1))</f>
        <v>#DIV/0!</v>
      </c>
      <c r="R331" s="4" t="n">
        <f aca="false">((G331/G332+G331/1200+((1+G332/1200)^(-119))*(1-G331/G332)))</f>
        <v>1.00314969893023</v>
      </c>
      <c r="S331" s="4" t="n">
        <f aca="false">S330*R330*E330/E331</f>
        <v>6.41210814780892</v>
      </c>
      <c r="T331" s="10" t="e">
        <f aca="false">(($J451/$J331)^(1/10)-1)</f>
        <v>#DIV/0!</v>
      </c>
      <c r="U331" s="10" t="n">
        <f aca="false">(($S451/$S331)^(1/10)-1)</f>
        <v>-1</v>
      </c>
      <c r="V331" s="10" t="e">
        <f aca="false">T331-U331</f>
        <v>#DIV/0!</v>
      </c>
      <c r="W331" s="10"/>
      <c r="X331" s="11"/>
      <c r="Y331" s="28"/>
      <c r="Z331" s="28"/>
    </row>
    <row r="332" customFormat="false" ht="14.65" hidden="false" customHeight="false" outlineLevel="0" collapsed="false">
      <c r="A332" s="1" t="n">
        <v>1897.12</v>
      </c>
      <c r="B332" s="2" t="n">
        <v>4.75</v>
      </c>
      <c r="C332" s="3" t="n">
        <v>0.18</v>
      </c>
      <c r="D332" s="2" t="n">
        <v>0.31</v>
      </c>
      <c r="E332" s="2" t="n">
        <v>6.660193388</v>
      </c>
      <c r="F332" s="3" t="n">
        <f aca="false">F331+1/12</f>
        <v>1897.95833333331</v>
      </c>
      <c r="G332" s="4" t="n">
        <f aca="false">G321*1/12+G333*11/12</f>
        <v>3.35416666666667</v>
      </c>
      <c r="H332" s="3" t="n">
        <f aca="false">B332*$E$1862/E332</f>
        <v>0</v>
      </c>
      <c r="I332" s="3" t="n">
        <f aca="false">C332*$E$1862/E332</f>
        <v>0</v>
      </c>
      <c r="J332" s="5" t="e">
        <f aca="false">J331*((H332+(I332/12))/H331)</f>
        <v>#DIV/0!</v>
      </c>
      <c r="K332" s="3" t="n">
        <f aca="false">D332*$E$1862/E332</f>
        <v>0</v>
      </c>
      <c r="L332" s="5" t="e">
        <f aca="false">K332*(J332/H332)</f>
        <v>#DIV/0!</v>
      </c>
      <c r="M332" s="26" t="e">
        <f aca="false">H332/AVERAGE(K212:K331)</f>
        <v>#DIV/0!</v>
      </c>
      <c r="N332" s="6"/>
      <c r="O332" s="7" t="e">
        <f aca="false">J332/AVERAGE(L212:L331)</f>
        <v>#DIV/0!</v>
      </c>
      <c r="P332" s="7"/>
      <c r="Q332" s="29" t="e">
        <f aca="false">1/M332-(G332/100-(((E332/E212)^(1/10))-1))</f>
        <v>#DIV/0!</v>
      </c>
      <c r="R332" s="4" t="n">
        <f aca="false">((G332/G333+G332/1200+((1+G333/1200)^(-119))*(1-G332/G333)))</f>
        <v>1.00314629566017</v>
      </c>
      <c r="S332" s="4" t="n">
        <f aca="false">S331*R331*E331/E332</f>
        <v>6.43230435798261</v>
      </c>
      <c r="T332" s="10" t="e">
        <f aca="false">(($J452/$J332)^(1/10)-1)</f>
        <v>#DIV/0!</v>
      </c>
      <c r="U332" s="10" t="n">
        <f aca="false">(($S452/$S332)^(1/10)-1)</f>
        <v>-1</v>
      </c>
      <c r="V332" s="10" t="e">
        <f aca="false">T332-U332</f>
        <v>#DIV/0!</v>
      </c>
      <c r="W332" s="10"/>
      <c r="X332" s="11"/>
      <c r="Y332" s="28"/>
      <c r="Z332" s="28"/>
    </row>
    <row r="333" customFormat="false" ht="14.65" hidden="false" customHeight="false" outlineLevel="0" collapsed="false">
      <c r="A333" s="1" t="n">
        <v>1898.01</v>
      </c>
      <c r="B333" s="2" t="n">
        <v>4.88</v>
      </c>
      <c r="C333" s="3" t="n">
        <v>0.1817</v>
      </c>
      <c r="D333" s="2" t="n">
        <v>0.3133</v>
      </c>
      <c r="E333" s="2" t="n">
        <v>6.660193388</v>
      </c>
      <c r="F333" s="3" t="n">
        <f aca="false">F332+1/12</f>
        <v>1898.04166666664</v>
      </c>
      <c r="G333" s="4" t="n">
        <v>3.35</v>
      </c>
      <c r="H333" s="3" t="n">
        <f aca="false">B333*$E$1862/E333</f>
        <v>0</v>
      </c>
      <c r="I333" s="3" t="n">
        <f aca="false">C333*$E$1862/E333</f>
        <v>0</v>
      </c>
      <c r="J333" s="5" t="e">
        <f aca="false">J332*((H333+(I333/12))/H332)</f>
        <v>#DIV/0!</v>
      </c>
      <c r="K333" s="3" t="n">
        <f aca="false">D333*$E$1862/E333</f>
        <v>0</v>
      </c>
      <c r="L333" s="5" t="e">
        <f aca="false">K333*(J333/H333)</f>
        <v>#DIV/0!</v>
      </c>
      <c r="M333" s="26" t="e">
        <f aca="false">H333/AVERAGE(K213:K332)</f>
        <v>#DIV/0!</v>
      </c>
      <c r="N333" s="6"/>
      <c r="O333" s="7" t="e">
        <f aca="false">J333/AVERAGE(L213:L332)</f>
        <v>#DIV/0!</v>
      </c>
      <c r="P333" s="7"/>
      <c r="Q333" s="29" t="e">
        <f aca="false">1/M333-(G333/100-(((E333/E213)^(1/10))-1))</f>
        <v>#DIV/0!</v>
      </c>
      <c r="R333" s="4" t="n">
        <f aca="false">((G333/G334+G333/1200+((1+G334/1200)^(-119))*(1-G333/G334)))</f>
        <v>1.0045491757318</v>
      </c>
      <c r="S333" s="4" t="n">
        <f aca="false">S332*R332*E332/E333</f>
        <v>6.45254228926902</v>
      </c>
      <c r="T333" s="10" t="e">
        <f aca="false">(($J453/$J333)^(1/10)-1)</f>
        <v>#DIV/0!</v>
      </c>
      <c r="U333" s="10" t="n">
        <f aca="false">(($S453/$S333)^(1/10)-1)</f>
        <v>-1</v>
      </c>
      <c r="V333" s="10" t="e">
        <f aca="false">T333-U333</f>
        <v>#DIV/0!</v>
      </c>
      <c r="W333" s="10"/>
      <c r="X333" s="11"/>
      <c r="Y333" s="28"/>
      <c r="Z333" s="28"/>
    </row>
    <row r="334" customFormat="false" ht="14.65" hidden="false" customHeight="false" outlineLevel="0" collapsed="false">
      <c r="A334" s="1" t="n">
        <v>1898.02</v>
      </c>
      <c r="B334" s="2" t="n">
        <v>4.87</v>
      </c>
      <c r="C334" s="3" t="n">
        <v>0.1833</v>
      </c>
      <c r="D334" s="2" t="n">
        <v>0.3167</v>
      </c>
      <c r="E334" s="2" t="n">
        <v>6.755342479</v>
      </c>
      <c r="F334" s="3" t="n">
        <f aca="false">F333+1/12</f>
        <v>1898.12499999998</v>
      </c>
      <c r="G334" s="4" t="n">
        <f aca="false">G333*11/12+G345*1/12</f>
        <v>3.32916666666667</v>
      </c>
      <c r="H334" s="3" t="n">
        <f aca="false">B334*$E$1862/E334</f>
        <v>0</v>
      </c>
      <c r="I334" s="3" t="n">
        <f aca="false">C334*$E$1862/E334</f>
        <v>0</v>
      </c>
      <c r="J334" s="5" t="e">
        <f aca="false">J333*((H334+(I334/12))/H333)</f>
        <v>#DIV/0!</v>
      </c>
      <c r="K334" s="3" t="n">
        <f aca="false">D334*$E$1862/E334</f>
        <v>0</v>
      </c>
      <c r="L334" s="5" t="e">
        <f aca="false">K334*(J334/H334)</f>
        <v>#DIV/0!</v>
      </c>
      <c r="M334" s="26" t="e">
        <f aca="false">H334/AVERAGE(K214:K333)</f>
        <v>#DIV/0!</v>
      </c>
      <c r="N334" s="6"/>
      <c r="O334" s="7" t="e">
        <f aca="false">J334/AVERAGE(L214:L333)</f>
        <v>#DIV/0!</v>
      </c>
      <c r="P334" s="7"/>
      <c r="Q334" s="29" t="e">
        <f aca="false">1/M334-(G334/100-(((E334/E214)^(1/10))-1))</f>
        <v>#DIV/0!</v>
      </c>
      <c r="R334" s="4" t="n">
        <f aca="false">((G334/G335+G334/1200+((1+G335/1200)^(-119))*(1-G334/G335)))</f>
        <v>1.00453354217337</v>
      </c>
      <c r="S334" s="4" t="n">
        <f aca="false">S333*R333*E333/E334</f>
        <v>6.39059844391183</v>
      </c>
      <c r="T334" s="10" t="e">
        <f aca="false">(($J454/$J334)^(1/10)-1)</f>
        <v>#DIV/0!</v>
      </c>
      <c r="U334" s="10" t="n">
        <f aca="false">(($S454/$S334)^(1/10)-1)</f>
        <v>-1</v>
      </c>
      <c r="V334" s="10" t="e">
        <f aca="false">T334-U334</f>
        <v>#DIV/0!</v>
      </c>
      <c r="W334" s="10"/>
      <c r="X334" s="11"/>
      <c r="Y334" s="28"/>
      <c r="Z334" s="28"/>
    </row>
    <row r="335" customFormat="false" ht="14.65" hidden="false" customHeight="false" outlineLevel="0" collapsed="false">
      <c r="A335" s="1" t="n">
        <v>1898.03</v>
      </c>
      <c r="B335" s="2" t="n">
        <v>4.65</v>
      </c>
      <c r="C335" s="3" t="n">
        <v>0.185</v>
      </c>
      <c r="D335" s="2" t="n">
        <v>0.32</v>
      </c>
      <c r="E335" s="2" t="n">
        <v>6.755342479</v>
      </c>
      <c r="F335" s="3" t="n">
        <f aca="false">F334+1/12</f>
        <v>1898.20833333331</v>
      </c>
      <c r="G335" s="4" t="n">
        <f aca="false">G333*10/12+G345*2/12</f>
        <v>3.30833333333333</v>
      </c>
      <c r="H335" s="3" t="n">
        <f aca="false">B335*$E$1862/E335</f>
        <v>0</v>
      </c>
      <c r="I335" s="3" t="n">
        <f aca="false">C335*$E$1862/E335</f>
        <v>0</v>
      </c>
      <c r="J335" s="5" t="e">
        <f aca="false">J334*((H335+(I335/12))/H334)</f>
        <v>#DIV/0!</v>
      </c>
      <c r="K335" s="3" t="n">
        <f aca="false">D335*$E$1862/E335</f>
        <v>0</v>
      </c>
      <c r="L335" s="5" t="e">
        <f aca="false">K335*(J335/H335)</f>
        <v>#DIV/0!</v>
      </c>
      <c r="M335" s="26" t="e">
        <f aca="false">H335/AVERAGE(K215:K334)</f>
        <v>#DIV/0!</v>
      </c>
      <c r="N335" s="6"/>
      <c r="O335" s="7" t="e">
        <f aca="false">J335/AVERAGE(L215:L334)</f>
        <v>#DIV/0!</v>
      </c>
      <c r="P335" s="7"/>
      <c r="Q335" s="29" t="e">
        <f aca="false">1/M335-(G335/100-(((E335/E215)^(1/10))-1))</f>
        <v>#DIV/0!</v>
      </c>
      <c r="R335" s="4" t="n">
        <f aca="false">((G335/G336+G335/1200+((1+G336/1200)^(-119))*(1-G335/G336)))</f>
        <v>1.00451791096254</v>
      </c>
      <c r="S335" s="4" t="n">
        <f aca="false">S334*R334*E334/E335</f>
        <v>6.41957049147035</v>
      </c>
      <c r="T335" s="10" t="e">
        <f aca="false">(($J455/$J335)^(1/10)-1)</f>
        <v>#DIV/0!</v>
      </c>
      <c r="U335" s="10" t="n">
        <f aca="false">(($S455/$S335)^(1/10)-1)</f>
        <v>-1</v>
      </c>
      <c r="V335" s="10" t="e">
        <f aca="false">T335-U335</f>
        <v>#DIV/0!</v>
      </c>
      <c r="W335" s="10"/>
      <c r="X335" s="11"/>
      <c r="Y335" s="28"/>
      <c r="Z335" s="28"/>
    </row>
    <row r="336" customFormat="false" ht="14.65" hidden="false" customHeight="false" outlineLevel="0" collapsed="false">
      <c r="A336" s="1" t="n">
        <v>1898.04</v>
      </c>
      <c r="B336" s="2" t="n">
        <v>4.57</v>
      </c>
      <c r="C336" s="3" t="n">
        <v>0.1867</v>
      </c>
      <c r="D336" s="2" t="n">
        <v>0.3233</v>
      </c>
      <c r="E336" s="2" t="n">
        <v>6.755342479</v>
      </c>
      <c r="F336" s="3" t="n">
        <f aca="false">F335+1/12</f>
        <v>1898.29166666664</v>
      </c>
      <c r="G336" s="4" t="n">
        <f aca="false">G333*9/12+G345*3/12</f>
        <v>3.2875</v>
      </c>
      <c r="H336" s="3" t="n">
        <f aca="false">B336*$E$1862/E336</f>
        <v>0</v>
      </c>
      <c r="I336" s="3" t="n">
        <f aca="false">C336*$E$1862/E336</f>
        <v>0</v>
      </c>
      <c r="J336" s="5" t="e">
        <f aca="false">J335*((H336+(I336/12))/H335)</f>
        <v>#DIV/0!</v>
      </c>
      <c r="K336" s="3" t="n">
        <f aca="false">D336*$E$1862/E336</f>
        <v>0</v>
      </c>
      <c r="L336" s="5" t="e">
        <f aca="false">K336*(J336/H336)</f>
        <v>#DIV/0!</v>
      </c>
      <c r="M336" s="26" t="e">
        <f aca="false">H336/AVERAGE(K216:K335)</f>
        <v>#DIV/0!</v>
      </c>
      <c r="N336" s="6"/>
      <c r="O336" s="7" t="e">
        <f aca="false">J336/AVERAGE(L216:L335)</f>
        <v>#DIV/0!</v>
      </c>
      <c r="P336" s="7"/>
      <c r="Q336" s="29" t="e">
        <f aca="false">1/M336-(G336/100-(((E336/E216)^(1/10))-1))</f>
        <v>#DIV/0!</v>
      </c>
      <c r="R336" s="4" t="n">
        <f aca="false">((G336/G337+G336/1200+((1+G337/1200)^(-119))*(1-G336/G337)))</f>
        <v>1.00450228210299</v>
      </c>
      <c r="S336" s="4" t="n">
        <f aca="false">S335*R335*E335/E336</f>
        <v>6.44857353936857</v>
      </c>
      <c r="T336" s="10" t="e">
        <f aca="false">(($J456/$J336)^(1/10)-1)</f>
        <v>#DIV/0!</v>
      </c>
      <c r="U336" s="10" t="n">
        <f aca="false">(($S456/$S336)^(1/10)-1)</f>
        <v>-1</v>
      </c>
      <c r="V336" s="10" t="e">
        <f aca="false">T336-U336</f>
        <v>#DIV/0!</v>
      </c>
      <c r="W336" s="10"/>
      <c r="X336" s="11"/>
      <c r="Y336" s="28"/>
      <c r="Z336" s="28"/>
    </row>
    <row r="337" customFormat="false" ht="14.65" hidden="false" customHeight="false" outlineLevel="0" collapsed="false">
      <c r="A337" s="1" t="n">
        <v>1898.05</v>
      </c>
      <c r="B337" s="2" t="n">
        <v>4.87</v>
      </c>
      <c r="C337" s="3" t="n">
        <v>0.1883</v>
      </c>
      <c r="D337" s="2" t="n">
        <v>0.3267</v>
      </c>
      <c r="E337" s="2" t="n">
        <v>7.231071736</v>
      </c>
      <c r="F337" s="3" t="n">
        <f aca="false">F336+1/12</f>
        <v>1898.37499999998</v>
      </c>
      <c r="G337" s="4" t="n">
        <f aca="false">G333*8/12+G345*4/12</f>
        <v>3.26666666666667</v>
      </c>
      <c r="H337" s="3" t="n">
        <f aca="false">B337*$E$1862/E337</f>
        <v>0</v>
      </c>
      <c r="I337" s="3" t="n">
        <f aca="false">C337*$E$1862/E337</f>
        <v>0</v>
      </c>
      <c r="J337" s="5" t="e">
        <f aca="false">J336*((H337+(I337/12))/H336)</f>
        <v>#DIV/0!</v>
      </c>
      <c r="K337" s="3" t="n">
        <f aca="false">D337*$E$1862/E337</f>
        <v>0</v>
      </c>
      <c r="L337" s="5" t="e">
        <f aca="false">K337*(J337/H337)</f>
        <v>#DIV/0!</v>
      </c>
      <c r="M337" s="26" t="e">
        <f aca="false">H337/AVERAGE(K217:K336)</f>
        <v>#DIV/0!</v>
      </c>
      <c r="N337" s="6"/>
      <c r="O337" s="7" t="e">
        <f aca="false">J337/AVERAGE(L217:L336)</f>
        <v>#DIV/0!</v>
      </c>
      <c r="P337" s="7"/>
      <c r="Q337" s="29" t="e">
        <f aca="false">1/M337-(G337/100-(((E337/E217)^(1/10))-1))</f>
        <v>#DIV/0!</v>
      </c>
      <c r="R337" s="4" t="n">
        <f aca="false">((G337/G338+G337/1200+((1+G338/1200)^(-119))*(1-G337/G338)))</f>
        <v>1.00448665559836</v>
      </c>
      <c r="S337" s="4" t="n">
        <f aca="false">S336*R336*E336/E337</f>
        <v>6.0514477276894</v>
      </c>
      <c r="T337" s="10" t="e">
        <f aca="false">(($J457/$J337)^(1/10)-1)</f>
        <v>#DIV/0!</v>
      </c>
      <c r="U337" s="10" t="n">
        <f aca="false">(($S457/$S337)^(1/10)-1)</f>
        <v>-1</v>
      </c>
      <c r="V337" s="10" t="e">
        <f aca="false">T337-U337</f>
        <v>#DIV/0!</v>
      </c>
      <c r="W337" s="10"/>
      <c r="X337" s="11"/>
      <c r="Y337" s="28"/>
      <c r="Z337" s="28"/>
    </row>
    <row r="338" customFormat="false" ht="14.65" hidden="false" customHeight="false" outlineLevel="0" collapsed="false">
      <c r="A338" s="1" t="n">
        <v>1898.06</v>
      </c>
      <c r="B338" s="2" t="n">
        <v>5.06</v>
      </c>
      <c r="C338" s="3" t="n">
        <v>0.19</v>
      </c>
      <c r="D338" s="2" t="n">
        <v>0.33</v>
      </c>
      <c r="E338" s="2" t="n">
        <v>6.755342479</v>
      </c>
      <c r="F338" s="3" t="n">
        <f aca="false">F337+1/12</f>
        <v>1898.45833333331</v>
      </c>
      <c r="G338" s="4" t="n">
        <f aca="false">G333*7/12+G345*5/12</f>
        <v>3.24583333333333</v>
      </c>
      <c r="H338" s="3" t="n">
        <f aca="false">B338*$E$1862/E338</f>
        <v>0</v>
      </c>
      <c r="I338" s="3" t="n">
        <f aca="false">C338*$E$1862/E338</f>
        <v>0</v>
      </c>
      <c r="J338" s="5" t="e">
        <f aca="false">J337*((H338+(I338/12))/H337)</f>
        <v>#DIV/0!</v>
      </c>
      <c r="K338" s="3" t="n">
        <f aca="false">D338*$E$1862/E338</f>
        <v>0</v>
      </c>
      <c r="L338" s="5" t="e">
        <f aca="false">K338*(J338/H338)</f>
        <v>#DIV/0!</v>
      </c>
      <c r="M338" s="26" t="e">
        <f aca="false">H338/AVERAGE(K218:K337)</f>
        <v>#DIV/0!</v>
      </c>
      <c r="N338" s="6"/>
      <c r="O338" s="7" t="e">
        <f aca="false">J338/AVERAGE(L218:L337)</f>
        <v>#DIV/0!</v>
      </c>
      <c r="P338" s="7"/>
      <c r="Q338" s="29" t="e">
        <f aca="false">1/M338-(G338/100-(((E338/E218)^(1/10))-1))</f>
        <v>#DIV/0!</v>
      </c>
      <c r="R338" s="4" t="n">
        <f aca="false">((G338/G339+G338/1200+((1+G339/1200)^(-119))*(1-G338/G339)))</f>
        <v>1.00447103145234</v>
      </c>
      <c r="S338" s="4" t="n">
        <f aca="false">S337*R337*E337/E338</f>
        <v>6.5066696275821</v>
      </c>
      <c r="T338" s="10" t="e">
        <f aca="false">(($J458/$J338)^(1/10)-1)</f>
        <v>#DIV/0!</v>
      </c>
      <c r="U338" s="10" t="n">
        <f aca="false">(($S458/$S338)^(1/10)-1)</f>
        <v>-1</v>
      </c>
      <c r="V338" s="10" t="e">
        <f aca="false">T338-U338</f>
        <v>#DIV/0!</v>
      </c>
      <c r="W338" s="10"/>
      <c r="X338" s="11"/>
      <c r="Y338" s="28"/>
      <c r="Z338" s="28"/>
    </row>
    <row r="339" customFormat="false" ht="14.65" hidden="false" customHeight="false" outlineLevel="0" collapsed="false">
      <c r="A339" s="1" t="n">
        <v>1898.07</v>
      </c>
      <c r="B339" s="2" t="n">
        <v>5.08</v>
      </c>
      <c r="C339" s="3" t="n">
        <v>0.1917</v>
      </c>
      <c r="D339" s="2" t="n">
        <v>0.3333</v>
      </c>
      <c r="E339" s="2" t="n">
        <v>6.660193388</v>
      </c>
      <c r="F339" s="3" t="n">
        <f aca="false">F338+1/12</f>
        <v>1898.54166666664</v>
      </c>
      <c r="G339" s="4" t="n">
        <f aca="false">G333*6/12+G345*6/12</f>
        <v>3.225</v>
      </c>
      <c r="H339" s="3" t="n">
        <f aca="false">B339*$E$1862/E339</f>
        <v>0</v>
      </c>
      <c r="I339" s="3" t="n">
        <f aca="false">C339*$E$1862/E339</f>
        <v>0</v>
      </c>
      <c r="J339" s="5" t="e">
        <f aca="false">J338*((H339+(I339/12))/H338)</f>
        <v>#DIV/0!</v>
      </c>
      <c r="K339" s="3" t="n">
        <f aca="false">D339*$E$1862/E339</f>
        <v>0</v>
      </c>
      <c r="L339" s="5" t="e">
        <f aca="false">K339*(J339/H339)</f>
        <v>#DIV/0!</v>
      </c>
      <c r="M339" s="26" t="e">
        <f aca="false">H339/AVERAGE(K219:K338)</f>
        <v>#DIV/0!</v>
      </c>
      <c r="N339" s="6"/>
      <c r="O339" s="7" t="e">
        <f aca="false">J339/AVERAGE(L219:L338)</f>
        <v>#DIV/0!</v>
      </c>
      <c r="P339" s="7"/>
      <c r="Q339" s="29" t="e">
        <f aca="false">1/M339-(G339/100-(((E339/E219)^(1/10))-1))</f>
        <v>#DIV/0!</v>
      </c>
      <c r="R339" s="4" t="n">
        <f aca="false">((G339/G340+G339/1200+((1+G340/1200)^(-119))*(1-G339/G340)))</f>
        <v>1.00445540966861</v>
      </c>
      <c r="S339" s="4" t="n">
        <f aca="false">S338*R338*E338/E339</f>
        <v>6.62913257491574</v>
      </c>
      <c r="T339" s="10" t="e">
        <f aca="false">(($J459/$J339)^(1/10)-1)</f>
        <v>#DIV/0!</v>
      </c>
      <c r="U339" s="10" t="n">
        <f aca="false">(($S459/$S339)^(1/10)-1)</f>
        <v>-1</v>
      </c>
      <c r="V339" s="10" t="e">
        <f aca="false">T339-U339</f>
        <v>#DIV/0!</v>
      </c>
      <c r="W339" s="10"/>
      <c r="X339" s="11"/>
      <c r="Y339" s="28"/>
      <c r="Z339" s="28"/>
    </row>
    <row r="340" customFormat="false" ht="14.65" hidden="false" customHeight="false" outlineLevel="0" collapsed="false">
      <c r="A340" s="1" t="n">
        <v>1898.08</v>
      </c>
      <c r="B340" s="2" t="n">
        <v>5.27</v>
      </c>
      <c r="C340" s="3" t="n">
        <v>0.1933</v>
      </c>
      <c r="D340" s="2" t="n">
        <v>0.3367</v>
      </c>
      <c r="E340" s="2" t="n">
        <v>6.660193388</v>
      </c>
      <c r="F340" s="3" t="n">
        <f aca="false">F339+1/12</f>
        <v>1898.62499999998</v>
      </c>
      <c r="G340" s="4" t="n">
        <f aca="false">G333*5/12+G345*7/12</f>
        <v>3.20416666666667</v>
      </c>
      <c r="H340" s="3" t="n">
        <f aca="false">B340*$E$1862/E340</f>
        <v>0</v>
      </c>
      <c r="I340" s="3" t="n">
        <f aca="false">C340*$E$1862/E340</f>
        <v>0</v>
      </c>
      <c r="J340" s="5" t="e">
        <f aca="false">J339*((H340+(I340/12))/H339)</f>
        <v>#DIV/0!</v>
      </c>
      <c r="K340" s="3" t="n">
        <f aca="false">D340*$E$1862/E340</f>
        <v>0</v>
      </c>
      <c r="L340" s="5" t="e">
        <f aca="false">K340*(J340/H340)</f>
        <v>#DIV/0!</v>
      </c>
      <c r="M340" s="26" t="e">
        <f aca="false">H340/AVERAGE(K220:K339)</f>
        <v>#DIV/0!</v>
      </c>
      <c r="N340" s="6"/>
      <c r="O340" s="7" t="e">
        <f aca="false">J340/AVERAGE(L220:L339)</f>
        <v>#DIV/0!</v>
      </c>
      <c r="P340" s="7"/>
      <c r="Q340" s="29" t="e">
        <f aca="false">1/M340-(G340/100-(((E340/E220)^(1/10))-1))</f>
        <v>#DIV/0!</v>
      </c>
      <c r="R340" s="4" t="n">
        <f aca="false">((G340/G341+G340/1200+((1+G341/1200)^(-119))*(1-G340/G341)))</f>
        <v>1.00443979025084</v>
      </c>
      <c r="S340" s="4" t="n">
        <f aca="false">S339*R339*E339/E340</f>
        <v>6.65866807628449</v>
      </c>
      <c r="T340" s="10" t="e">
        <f aca="false">(($J460/$J340)^(1/10)-1)</f>
        <v>#DIV/0!</v>
      </c>
      <c r="U340" s="10" t="n">
        <f aca="false">(($S460/$S340)^(1/10)-1)</f>
        <v>-1</v>
      </c>
      <c r="V340" s="10" t="e">
        <f aca="false">T340-U340</f>
        <v>#DIV/0!</v>
      </c>
      <c r="W340" s="10"/>
      <c r="X340" s="11"/>
      <c r="Y340" s="28"/>
      <c r="Z340" s="28"/>
    </row>
    <row r="341" customFormat="false" ht="14.65" hidden="false" customHeight="false" outlineLevel="0" collapsed="false">
      <c r="A341" s="1" t="n">
        <v>1898.09</v>
      </c>
      <c r="B341" s="2" t="n">
        <v>5.26</v>
      </c>
      <c r="C341" s="3" t="n">
        <v>0.195</v>
      </c>
      <c r="D341" s="2" t="n">
        <v>0.34</v>
      </c>
      <c r="E341" s="2" t="n">
        <v>6.660193388</v>
      </c>
      <c r="F341" s="3" t="n">
        <f aca="false">F340+1/12</f>
        <v>1898.70833333331</v>
      </c>
      <c r="G341" s="4" t="n">
        <f aca="false">G333*4/12+G345*8/12</f>
        <v>3.18333333333333</v>
      </c>
      <c r="H341" s="3" t="n">
        <f aca="false">B341*$E$1862/E341</f>
        <v>0</v>
      </c>
      <c r="I341" s="3" t="n">
        <f aca="false">C341*$E$1862/E341</f>
        <v>0</v>
      </c>
      <c r="J341" s="5" t="e">
        <f aca="false">J340*((H341+(I341/12))/H340)</f>
        <v>#DIV/0!</v>
      </c>
      <c r="K341" s="3" t="n">
        <f aca="false">D341*$E$1862/E341</f>
        <v>0</v>
      </c>
      <c r="L341" s="5" t="e">
        <f aca="false">K341*(J341/H341)</f>
        <v>#DIV/0!</v>
      </c>
      <c r="M341" s="26" t="e">
        <f aca="false">H341/AVERAGE(K221:K340)</f>
        <v>#DIV/0!</v>
      </c>
      <c r="N341" s="6"/>
      <c r="O341" s="7" t="e">
        <f aca="false">J341/AVERAGE(L221:L340)</f>
        <v>#DIV/0!</v>
      </c>
      <c r="P341" s="7"/>
      <c r="Q341" s="29" t="e">
        <f aca="false">1/M341-(G341/100-(((E341/E221)^(1/10))-1))</f>
        <v>#DIV/0!</v>
      </c>
      <c r="R341" s="4" t="n">
        <f aca="false">((G341/G342+G341/1200+((1+G342/1200)^(-119))*(1-G341/G342)))</f>
        <v>1.00442417320273</v>
      </c>
      <c r="S341" s="4" t="n">
        <f aca="false">S340*R340*E340/E341</f>
        <v>6.68823116589316</v>
      </c>
      <c r="T341" s="10" t="e">
        <f aca="false">(($J461/$J341)^(1/10)-1)</f>
        <v>#DIV/0!</v>
      </c>
      <c r="U341" s="10" t="n">
        <f aca="false">(($S461/$S341)^(1/10)-1)</f>
        <v>-1</v>
      </c>
      <c r="V341" s="10" t="e">
        <f aca="false">T341-U341</f>
        <v>#DIV/0!</v>
      </c>
      <c r="W341" s="10"/>
      <c r="X341" s="11"/>
      <c r="Y341" s="28"/>
      <c r="Z341" s="28"/>
    </row>
    <row r="342" customFormat="false" ht="14.65" hidden="false" customHeight="false" outlineLevel="0" collapsed="false">
      <c r="A342" s="1" t="n">
        <v>1898.1</v>
      </c>
      <c r="B342" s="2" t="n">
        <v>5.15</v>
      </c>
      <c r="C342" s="3" t="n">
        <v>0.1967</v>
      </c>
      <c r="D342" s="2" t="n">
        <v>0.3433</v>
      </c>
      <c r="E342" s="2" t="n">
        <v>6.660193388</v>
      </c>
      <c r="F342" s="3" t="n">
        <f aca="false">F341+1/12</f>
        <v>1898.79166666664</v>
      </c>
      <c r="G342" s="4" t="n">
        <f aca="false">G333*3/12+G345*9/12</f>
        <v>3.1625</v>
      </c>
      <c r="H342" s="3" t="n">
        <f aca="false">B342*$E$1862/E342</f>
        <v>0</v>
      </c>
      <c r="I342" s="3" t="n">
        <f aca="false">C342*$E$1862/E342</f>
        <v>0</v>
      </c>
      <c r="J342" s="5" t="e">
        <f aca="false">J341*((H342+(I342/12))/H341)</f>
        <v>#DIV/0!</v>
      </c>
      <c r="K342" s="3" t="n">
        <f aca="false">D342*$E$1862/E342</f>
        <v>0</v>
      </c>
      <c r="L342" s="5" t="e">
        <f aca="false">K342*(J342/H342)</f>
        <v>#DIV/0!</v>
      </c>
      <c r="M342" s="26" t="e">
        <f aca="false">H342/AVERAGE(K222:K341)</f>
        <v>#DIV/0!</v>
      </c>
      <c r="N342" s="6"/>
      <c r="O342" s="7" t="e">
        <f aca="false">J342/AVERAGE(L222:L341)</f>
        <v>#DIV/0!</v>
      </c>
      <c r="P342" s="7"/>
      <c r="Q342" s="29" t="e">
        <f aca="false">1/M342-(G342/100-(((E342/E222)^(1/10))-1))</f>
        <v>#DIV/0!</v>
      </c>
      <c r="R342" s="4" t="n">
        <f aca="false">((G342/G343+G342/1200+((1+G343/1200)^(-119))*(1-G342/G343)))</f>
        <v>1.00440855852798</v>
      </c>
      <c r="S342" s="4" t="n">
        <f aca="false">S341*R341*E341/E342</f>
        <v>6.71782105899099</v>
      </c>
      <c r="T342" s="10" t="e">
        <f aca="false">(($J462/$J342)^(1/10)-1)</f>
        <v>#DIV/0!</v>
      </c>
      <c r="U342" s="10" t="n">
        <f aca="false">(($S462/$S342)^(1/10)-1)</f>
        <v>-1</v>
      </c>
      <c r="V342" s="10" t="e">
        <f aca="false">T342-U342</f>
        <v>#DIV/0!</v>
      </c>
      <c r="W342" s="10"/>
      <c r="X342" s="11"/>
      <c r="Y342" s="28"/>
      <c r="Z342" s="28"/>
    </row>
    <row r="343" customFormat="false" ht="14.65" hidden="false" customHeight="false" outlineLevel="0" collapsed="false">
      <c r="A343" s="1" t="n">
        <v>1898.11</v>
      </c>
      <c r="B343" s="2" t="n">
        <v>5.32</v>
      </c>
      <c r="C343" s="3" t="n">
        <v>0.1983</v>
      </c>
      <c r="D343" s="2" t="n">
        <v>0.3467</v>
      </c>
      <c r="E343" s="2" t="n">
        <v>6.660193388</v>
      </c>
      <c r="F343" s="3" t="n">
        <f aca="false">F342+1/12</f>
        <v>1898.87499999997</v>
      </c>
      <c r="G343" s="4" t="n">
        <f aca="false">G333*2/12+G345*10/12</f>
        <v>3.14166666666667</v>
      </c>
      <c r="H343" s="3" t="n">
        <f aca="false">B343*$E$1862/E343</f>
        <v>0</v>
      </c>
      <c r="I343" s="3" t="n">
        <f aca="false">C343*$E$1862/E343</f>
        <v>0</v>
      </c>
      <c r="J343" s="5" t="e">
        <f aca="false">J342*((H343+(I343/12))/H342)</f>
        <v>#DIV/0!</v>
      </c>
      <c r="K343" s="3" t="n">
        <f aca="false">D343*$E$1862/E343</f>
        <v>0</v>
      </c>
      <c r="L343" s="5" t="e">
        <f aca="false">K343*(J343/H343)</f>
        <v>#DIV/0!</v>
      </c>
      <c r="M343" s="26" t="e">
        <f aca="false">H343/AVERAGE(K223:K342)</f>
        <v>#DIV/0!</v>
      </c>
      <c r="N343" s="6"/>
      <c r="O343" s="7" t="e">
        <f aca="false">J343/AVERAGE(L223:L342)</f>
        <v>#DIV/0!</v>
      </c>
      <c r="P343" s="7"/>
      <c r="Q343" s="29" t="e">
        <f aca="false">1/M343-(G343/100-(((E343/E223)^(1/10))-1))</f>
        <v>#DIV/0!</v>
      </c>
      <c r="R343" s="4" t="n">
        <f aca="false">((G343/G344+G343/1200+((1+G344/1200)^(-119))*(1-G343/G344)))</f>
        <v>1.00439294623029</v>
      </c>
      <c r="S343" s="4" t="n">
        <f aca="false">S342*R342*E342/E343</f>
        <v>6.74743696631006</v>
      </c>
      <c r="T343" s="10" t="e">
        <f aca="false">(($J463/$J343)^(1/10)-1)</f>
        <v>#DIV/0!</v>
      </c>
      <c r="U343" s="10" t="n">
        <f aca="false">(($S463/$S343)^(1/10)-1)</f>
        <v>-1</v>
      </c>
      <c r="V343" s="10" t="e">
        <f aca="false">T343-U343</f>
        <v>#DIV/0!</v>
      </c>
      <c r="W343" s="10"/>
      <c r="X343" s="11"/>
      <c r="Y343" s="28"/>
      <c r="Z343" s="28"/>
    </row>
    <row r="344" customFormat="false" ht="14.65" hidden="false" customHeight="false" outlineLevel="0" collapsed="false">
      <c r="A344" s="1" t="n">
        <v>1898.12</v>
      </c>
      <c r="B344" s="2" t="n">
        <v>5.65</v>
      </c>
      <c r="C344" s="3" t="n">
        <v>0.2</v>
      </c>
      <c r="D344" s="2" t="n">
        <v>0.35</v>
      </c>
      <c r="E344" s="2" t="n">
        <v>6.755342479</v>
      </c>
      <c r="F344" s="3" t="n">
        <f aca="false">F343+1/12</f>
        <v>1898.95833333331</v>
      </c>
      <c r="G344" s="4" t="n">
        <f aca="false">G333*1/12+G345*11/12</f>
        <v>3.12083333333333</v>
      </c>
      <c r="H344" s="3" t="n">
        <f aca="false">B344*$E$1862/E344</f>
        <v>0</v>
      </c>
      <c r="I344" s="3" t="n">
        <f aca="false">C344*$E$1862/E344</f>
        <v>0</v>
      </c>
      <c r="J344" s="5" t="e">
        <f aca="false">J343*((H344+(I344/12))/H343)</f>
        <v>#DIV/0!</v>
      </c>
      <c r="K344" s="3" t="n">
        <f aca="false">D344*$E$1862/E344</f>
        <v>0</v>
      </c>
      <c r="L344" s="5" t="e">
        <f aca="false">K344*(J344/H344)</f>
        <v>#DIV/0!</v>
      </c>
      <c r="M344" s="26" t="e">
        <f aca="false">H344/AVERAGE(K224:K343)</f>
        <v>#DIV/0!</v>
      </c>
      <c r="N344" s="6"/>
      <c r="O344" s="7" t="e">
        <f aca="false">J344/AVERAGE(L224:L343)</f>
        <v>#DIV/0!</v>
      </c>
      <c r="P344" s="7"/>
      <c r="Q344" s="29" t="e">
        <f aca="false">1/M344-(G344/100-(((E344/E224)^(1/10))-1))</f>
        <v>#DIV/0!</v>
      </c>
      <c r="R344" s="4" t="n">
        <f aca="false">((G344/G345+G344/1200+((1+G345/1200)^(-119))*(1-G344/G345)))</f>
        <v>1.00437733631337</v>
      </c>
      <c r="S344" s="4" t="n">
        <f aca="false">S343*R343*E343/E344</f>
        <v>6.68162285666011</v>
      </c>
      <c r="T344" s="10" t="e">
        <f aca="false">(($J464/$J344)^(1/10)-1)</f>
        <v>#DIV/0!</v>
      </c>
      <c r="U344" s="10" t="n">
        <f aca="false">(($S464/$S344)^(1/10)-1)</f>
        <v>-1</v>
      </c>
      <c r="V344" s="10" t="e">
        <f aca="false">T344-U344</f>
        <v>#DIV/0!</v>
      </c>
      <c r="W344" s="10"/>
      <c r="X344" s="11"/>
      <c r="Y344" s="28"/>
      <c r="Z344" s="28"/>
    </row>
    <row r="345" customFormat="false" ht="14.65" hidden="false" customHeight="false" outlineLevel="0" collapsed="false">
      <c r="A345" s="1" t="n">
        <v>1899.01</v>
      </c>
      <c r="B345" s="2" t="n">
        <v>6.08</v>
      </c>
      <c r="C345" s="3" t="n">
        <v>0.2008</v>
      </c>
      <c r="D345" s="2" t="n">
        <v>0.3608</v>
      </c>
      <c r="E345" s="2" t="n">
        <v>6.755342479</v>
      </c>
      <c r="F345" s="3" t="n">
        <f aca="false">F344+1/12</f>
        <v>1899.04166666664</v>
      </c>
      <c r="G345" s="4" t="n">
        <v>3.1</v>
      </c>
      <c r="H345" s="3" t="n">
        <f aca="false">B345*$E$1862/E345</f>
        <v>0</v>
      </c>
      <c r="I345" s="3" t="n">
        <f aca="false">C345*$E$1862/E345</f>
        <v>0</v>
      </c>
      <c r="J345" s="5" t="e">
        <f aca="false">J344*((H345+(I345/12))/H344)</f>
        <v>#DIV/0!</v>
      </c>
      <c r="K345" s="3" t="n">
        <f aca="false">D345*$E$1862/E345</f>
        <v>0</v>
      </c>
      <c r="L345" s="5" t="e">
        <f aca="false">K345*(J345/H345)</f>
        <v>#DIV/0!</v>
      </c>
      <c r="M345" s="26" t="e">
        <f aca="false">H345/AVERAGE(K225:K344)</f>
        <v>#DIV/0!</v>
      </c>
      <c r="N345" s="6"/>
      <c r="O345" s="7" t="e">
        <f aca="false">J345/AVERAGE(L225:L344)</f>
        <v>#DIV/0!</v>
      </c>
      <c r="P345" s="7"/>
      <c r="Q345" s="29" t="e">
        <f aca="false">1/M345-(G345/100-(((E345/E225)^(1/10))-1))</f>
        <v>#DIV/0!</v>
      </c>
      <c r="R345" s="4" t="n">
        <f aca="false">((G345/G346+G345/1200+((1+G346/1200)^(-119))*(1-G345/G346)))</f>
        <v>1.00222807504544</v>
      </c>
      <c r="S345" s="4" t="n">
        <f aca="false">S344*R344*E344/E345</f>
        <v>6.71087056702281</v>
      </c>
      <c r="T345" s="10" t="e">
        <f aca="false">(($J465/$J345)^(1/10)-1)</f>
        <v>#DIV/0!</v>
      </c>
      <c r="U345" s="10" t="n">
        <f aca="false">(($S465/$S345)^(1/10)-1)</f>
        <v>-1</v>
      </c>
      <c r="V345" s="10" t="e">
        <f aca="false">T345-U345</f>
        <v>#DIV/0!</v>
      </c>
      <c r="W345" s="10"/>
      <c r="X345" s="11"/>
      <c r="Y345" s="28"/>
      <c r="Z345" s="28"/>
    </row>
    <row r="346" customFormat="false" ht="14.65" hidden="false" customHeight="false" outlineLevel="0" collapsed="false">
      <c r="A346" s="1" t="n">
        <v>1899.02</v>
      </c>
      <c r="B346" s="2" t="n">
        <v>6.31</v>
      </c>
      <c r="C346" s="3" t="n">
        <v>0.2017</v>
      </c>
      <c r="D346" s="2" t="n">
        <v>0.3717</v>
      </c>
      <c r="E346" s="2" t="n">
        <v>6.945632562</v>
      </c>
      <c r="F346" s="3" t="n">
        <f aca="false">F345+1/12</f>
        <v>1899.12499999997</v>
      </c>
      <c r="G346" s="4" t="n">
        <f aca="false">G345*11/12+G357*1/12</f>
        <v>3.10416666666667</v>
      </c>
      <c r="H346" s="3" t="n">
        <f aca="false">B346*$E$1862/E346</f>
        <v>0</v>
      </c>
      <c r="I346" s="3" t="n">
        <f aca="false">C346*$E$1862/E346</f>
        <v>0</v>
      </c>
      <c r="J346" s="5" t="e">
        <f aca="false">J345*((H346+(I346/12))/H345)</f>
        <v>#DIV/0!</v>
      </c>
      <c r="K346" s="3" t="n">
        <f aca="false">D346*$E$1862/E346</f>
        <v>0</v>
      </c>
      <c r="L346" s="5" t="e">
        <f aca="false">K346*(J346/H346)</f>
        <v>#DIV/0!</v>
      </c>
      <c r="M346" s="26" t="e">
        <f aca="false">H346/AVERAGE(K226:K345)</f>
        <v>#DIV/0!</v>
      </c>
      <c r="N346" s="6"/>
      <c r="O346" s="7" t="e">
        <f aca="false">J346/AVERAGE(L226:L345)</f>
        <v>#DIV/0!</v>
      </c>
      <c r="P346" s="7"/>
      <c r="Q346" s="29" t="e">
        <f aca="false">1/M346-(G346/100-(((E346/E226)^(1/10))-1))</f>
        <v>#DIV/0!</v>
      </c>
      <c r="R346" s="4" t="n">
        <f aca="false">((G346/G347+G346/1200+((1+G347/1200)^(-119))*(1-G346/G347)))</f>
        <v>1.00223161733449</v>
      </c>
      <c r="S346" s="4" t="n">
        <f aca="false">S345*R345*E345/E346</f>
        <v>6.54155495144189</v>
      </c>
      <c r="T346" s="10" t="e">
        <f aca="false">(($J466/$J346)^(1/10)-1)</f>
        <v>#DIV/0!</v>
      </c>
      <c r="U346" s="10" t="n">
        <f aca="false">(($S466/$S346)^(1/10)-1)</f>
        <v>-1</v>
      </c>
      <c r="V346" s="10" t="e">
        <f aca="false">T346-U346</f>
        <v>#DIV/0!</v>
      </c>
      <c r="W346" s="10"/>
      <c r="X346" s="11"/>
      <c r="Y346" s="28"/>
      <c r="Z346" s="28"/>
    </row>
    <row r="347" customFormat="false" ht="14.65" hidden="false" customHeight="false" outlineLevel="0" collapsed="false">
      <c r="A347" s="1" t="n">
        <v>1899.03</v>
      </c>
      <c r="B347" s="2" t="n">
        <v>6.4</v>
      </c>
      <c r="C347" s="3" t="n">
        <v>0.2025</v>
      </c>
      <c r="D347" s="2" t="n">
        <v>0.3825</v>
      </c>
      <c r="E347" s="2" t="n">
        <v>6.945632562</v>
      </c>
      <c r="F347" s="3" t="n">
        <f aca="false">F346+1/12</f>
        <v>1899.20833333331</v>
      </c>
      <c r="G347" s="4" t="n">
        <f aca="false">G345*10/12+G357*2/12</f>
        <v>3.10833333333333</v>
      </c>
      <c r="H347" s="3" t="n">
        <f aca="false">B347*$E$1862/E347</f>
        <v>0</v>
      </c>
      <c r="I347" s="3" t="n">
        <f aca="false">C347*$E$1862/E347</f>
        <v>0</v>
      </c>
      <c r="J347" s="5" t="e">
        <f aca="false">J346*((H347+(I347/12))/H346)</f>
        <v>#DIV/0!</v>
      </c>
      <c r="K347" s="3" t="n">
        <f aca="false">D347*$E$1862/E347</f>
        <v>0</v>
      </c>
      <c r="L347" s="5" t="e">
        <f aca="false">K347*(J347/H347)</f>
        <v>#DIV/0!</v>
      </c>
      <c r="M347" s="26" t="e">
        <f aca="false">H347/AVERAGE(K227:K346)</f>
        <v>#DIV/0!</v>
      </c>
      <c r="N347" s="6"/>
      <c r="O347" s="7" t="e">
        <f aca="false">J347/AVERAGE(L227:L346)</f>
        <v>#DIV/0!</v>
      </c>
      <c r="P347" s="7"/>
      <c r="Q347" s="29" t="e">
        <f aca="false">1/M347-(G347/100-(((E347/E227)^(1/10))-1))</f>
        <v>#DIV/0!</v>
      </c>
      <c r="R347" s="4" t="n">
        <f aca="false">((G347/G348+G347/1200+((1+G348/1200)^(-119))*(1-G347/G348)))</f>
        <v>1.00223515960448</v>
      </c>
      <c r="S347" s="4" t="n">
        <f aca="false">S346*R346*E346/E347</f>
        <v>6.55615319886606</v>
      </c>
      <c r="T347" s="10" t="e">
        <f aca="false">(($J467/$J347)^(1/10)-1)</f>
        <v>#DIV/0!</v>
      </c>
      <c r="U347" s="10" t="n">
        <f aca="false">(($S467/$S347)^(1/10)-1)</f>
        <v>-1</v>
      </c>
      <c r="V347" s="10" t="e">
        <f aca="false">T347-U347</f>
        <v>#DIV/0!</v>
      </c>
      <c r="W347" s="10"/>
      <c r="X347" s="11"/>
      <c r="Y347" s="28"/>
      <c r="Z347" s="28"/>
    </row>
    <row r="348" customFormat="false" ht="14.65" hidden="false" customHeight="false" outlineLevel="0" collapsed="false">
      <c r="A348" s="1" t="n">
        <v>1899.04</v>
      </c>
      <c r="B348" s="2" t="n">
        <v>6.48</v>
      </c>
      <c r="C348" s="3" t="n">
        <v>0.2033</v>
      </c>
      <c r="D348" s="2" t="n">
        <v>0.3933</v>
      </c>
      <c r="E348" s="2" t="n">
        <v>7.040773554</v>
      </c>
      <c r="F348" s="3" t="n">
        <f aca="false">F347+1/12</f>
        <v>1899.29166666664</v>
      </c>
      <c r="G348" s="4" t="n">
        <f aca="false">G345*9/12+G357*3/12</f>
        <v>3.1125</v>
      </c>
      <c r="H348" s="3" t="n">
        <f aca="false">B348*$E$1862/E348</f>
        <v>0</v>
      </c>
      <c r="I348" s="3" t="n">
        <f aca="false">C348*$E$1862/E348</f>
        <v>0</v>
      </c>
      <c r="J348" s="5" t="e">
        <f aca="false">J347*((H348+(I348/12))/H347)</f>
        <v>#DIV/0!</v>
      </c>
      <c r="K348" s="3" t="n">
        <f aca="false">D348*$E$1862/E348</f>
        <v>0</v>
      </c>
      <c r="L348" s="5" t="e">
        <f aca="false">K348*(J348/H348)</f>
        <v>#DIV/0!</v>
      </c>
      <c r="M348" s="26" t="e">
        <f aca="false">H348/AVERAGE(K228:K347)</f>
        <v>#DIV/0!</v>
      </c>
      <c r="N348" s="6"/>
      <c r="O348" s="7" t="e">
        <f aca="false">J348/AVERAGE(L228:L347)</f>
        <v>#DIV/0!</v>
      </c>
      <c r="P348" s="7"/>
      <c r="Q348" s="29" t="e">
        <f aca="false">1/M348-(G348/100-(((E348/E228)^(1/10))-1))</f>
        <v>#DIV/0!</v>
      </c>
      <c r="R348" s="4" t="n">
        <f aca="false">((G348/G349+G348/1200+((1+G349/1200)^(-119))*(1-G348/G349)))</f>
        <v>1.0022387018554</v>
      </c>
      <c r="S348" s="4" t="n">
        <f aca="false">S347*R347*E347/E348</f>
        <v>6.48201684487118</v>
      </c>
      <c r="T348" s="10" t="e">
        <f aca="false">(($J468/$J348)^(1/10)-1)</f>
        <v>#DIV/0!</v>
      </c>
      <c r="U348" s="10" t="n">
        <f aca="false">(($S468/$S348)^(1/10)-1)</f>
        <v>-1</v>
      </c>
      <c r="V348" s="10" t="e">
        <f aca="false">T348-U348</f>
        <v>#DIV/0!</v>
      </c>
      <c r="W348" s="10"/>
      <c r="X348" s="11"/>
      <c r="Y348" s="28"/>
      <c r="Z348" s="28"/>
    </row>
    <row r="349" customFormat="false" ht="14.65" hidden="false" customHeight="false" outlineLevel="0" collapsed="false">
      <c r="A349" s="1" t="n">
        <v>1899.05</v>
      </c>
      <c r="B349" s="2" t="n">
        <v>6.21</v>
      </c>
      <c r="C349" s="3" t="n">
        <v>0.2042</v>
      </c>
      <c r="D349" s="2" t="n">
        <v>0.4042</v>
      </c>
      <c r="E349" s="2" t="n">
        <v>7.040773554</v>
      </c>
      <c r="F349" s="3" t="n">
        <f aca="false">F348+1/12</f>
        <v>1899.37499999997</v>
      </c>
      <c r="G349" s="4" t="n">
        <f aca="false">G345*8/12+G357*4/12</f>
        <v>3.11666666666667</v>
      </c>
      <c r="H349" s="3" t="n">
        <f aca="false">B349*$E$1862/E349</f>
        <v>0</v>
      </c>
      <c r="I349" s="3" t="n">
        <f aca="false">C349*$E$1862/E349</f>
        <v>0</v>
      </c>
      <c r="J349" s="5" t="e">
        <f aca="false">J348*((H349+(I349/12))/H348)</f>
        <v>#DIV/0!</v>
      </c>
      <c r="K349" s="3" t="n">
        <f aca="false">D349*$E$1862/E349</f>
        <v>0</v>
      </c>
      <c r="L349" s="5" t="e">
        <f aca="false">K349*(J349/H349)</f>
        <v>#DIV/0!</v>
      </c>
      <c r="M349" s="26" t="e">
        <f aca="false">H349/AVERAGE(K229:K348)</f>
        <v>#DIV/0!</v>
      </c>
      <c r="N349" s="6"/>
      <c r="O349" s="7" t="e">
        <f aca="false">J349/AVERAGE(L229:L348)</f>
        <v>#DIV/0!</v>
      </c>
      <c r="P349" s="7"/>
      <c r="Q349" s="29" t="e">
        <f aca="false">1/M349-(G349/100-(((E349/E229)^(1/10))-1))</f>
        <v>#DIV/0!</v>
      </c>
      <c r="R349" s="4" t="n">
        <f aca="false">((G349/G350+G349/1200+((1+G350/1200)^(-119))*(1-G349/G350)))</f>
        <v>1.00224224408728</v>
      </c>
      <c r="S349" s="4" t="n">
        <f aca="false">S348*R348*E348/E349</f>
        <v>6.49652814800853</v>
      </c>
      <c r="T349" s="10" t="e">
        <f aca="false">(($J469/$J349)^(1/10)-1)</f>
        <v>#DIV/0!</v>
      </c>
      <c r="U349" s="10" t="n">
        <f aca="false">(($S469/$S349)^(1/10)-1)</f>
        <v>-1</v>
      </c>
      <c r="V349" s="10" t="e">
        <f aca="false">T349-U349</f>
        <v>#DIV/0!</v>
      </c>
      <c r="W349" s="10"/>
      <c r="X349" s="11"/>
      <c r="Y349" s="28"/>
      <c r="Z349" s="28"/>
    </row>
    <row r="350" customFormat="false" ht="14.65" hidden="false" customHeight="false" outlineLevel="0" collapsed="false">
      <c r="A350" s="1" t="n">
        <v>1899.06</v>
      </c>
      <c r="B350" s="2" t="n">
        <v>6.07</v>
      </c>
      <c r="C350" s="3" t="n">
        <v>0.205</v>
      </c>
      <c r="D350" s="2" t="n">
        <v>0.415</v>
      </c>
      <c r="E350" s="2" t="n">
        <v>7.135922645</v>
      </c>
      <c r="F350" s="3" t="n">
        <f aca="false">F349+1/12</f>
        <v>1899.45833333331</v>
      </c>
      <c r="G350" s="4" t="n">
        <f aca="false">G345*7/12+G357*5/12</f>
        <v>3.12083333333333</v>
      </c>
      <c r="H350" s="3" t="n">
        <f aca="false">B350*$E$1862/E350</f>
        <v>0</v>
      </c>
      <c r="I350" s="3" t="n">
        <f aca="false">C350*$E$1862/E350</f>
        <v>0</v>
      </c>
      <c r="J350" s="5" t="e">
        <f aca="false">J349*((H350+(I350/12))/H349)</f>
        <v>#DIV/0!</v>
      </c>
      <c r="K350" s="3" t="n">
        <f aca="false">D350*$E$1862/E350</f>
        <v>0</v>
      </c>
      <c r="L350" s="5" t="e">
        <f aca="false">K350*(J350/H350)</f>
        <v>#DIV/0!</v>
      </c>
      <c r="M350" s="26" t="e">
        <f aca="false">H350/AVERAGE(K230:K349)</f>
        <v>#DIV/0!</v>
      </c>
      <c r="N350" s="6"/>
      <c r="O350" s="7" t="e">
        <f aca="false">J350/AVERAGE(L230:L349)</f>
        <v>#DIV/0!</v>
      </c>
      <c r="P350" s="7"/>
      <c r="Q350" s="29" t="e">
        <f aca="false">1/M350-(G350/100-(((E350/E230)^(1/10))-1))</f>
        <v>#DIV/0!</v>
      </c>
      <c r="R350" s="4" t="n">
        <f aca="false">((G350/G351+G350/1200+((1+G351/1200)^(-119))*(1-G350/G351)))</f>
        <v>1.0022457863001</v>
      </c>
      <c r="S350" s="4" t="n">
        <f aca="false">S349*R349*E349/E350</f>
        <v>6.4242771973588</v>
      </c>
      <c r="T350" s="10" t="e">
        <f aca="false">(($J470/$J350)^(1/10)-1)</f>
        <v>#DIV/0!</v>
      </c>
      <c r="U350" s="10" t="n">
        <f aca="false">(($S470/$S350)^(1/10)-1)</f>
        <v>-1</v>
      </c>
      <c r="V350" s="10" t="e">
        <f aca="false">T350-U350</f>
        <v>#DIV/0!</v>
      </c>
      <c r="W350" s="10"/>
      <c r="X350" s="11"/>
      <c r="Y350" s="28"/>
      <c r="Z350" s="28"/>
    </row>
    <row r="351" customFormat="false" ht="14.65" hidden="false" customHeight="false" outlineLevel="0" collapsed="false">
      <c r="A351" s="1" t="n">
        <v>1899.07</v>
      </c>
      <c r="B351" s="2" t="n">
        <v>6.28</v>
      </c>
      <c r="C351" s="3" t="n">
        <v>0.2058</v>
      </c>
      <c r="D351" s="2" t="n">
        <v>0.4258</v>
      </c>
      <c r="E351" s="2" t="n">
        <v>7.231071736</v>
      </c>
      <c r="F351" s="3" t="n">
        <f aca="false">F350+1/12</f>
        <v>1899.54166666664</v>
      </c>
      <c r="G351" s="4" t="n">
        <f aca="false">G345*6/12+G357*6/12</f>
        <v>3.125</v>
      </c>
      <c r="H351" s="3" t="n">
        <f aca="false">B351*$E$1862/E351</f>
        <v>0</v>
      </c>
      <c r="I351" s="3" t="n">
        <f aca="false">C351*$E$1862/E351</f>
        <v>0</v>
      </c>
      <c r="J351" s="5" t="e">
        <f aca="false">J350*((H351+(I351/12))/H350)</f>
        <v>#DIV/0!</v>
      </c>
      <c r="K351" s="3" t="n">
        <f aca="false">D351*$E$1862/E351</f>
        <v>0</v>
      </c>
      <c r="L351" s="5" t="e">
        <f aca="false">K351*(J351/H351)</f>
        <v>#DIV/0!</v>
      </c>
      <c r="M351" s="26" t="e">
        <f aca="false">H351/AVERAGE(K231:K350)</f>
        <v>#DIV/0!</v>
      </c>
      <c r="N351" s="6"/>
      <c r="O351" s="7" t="e">
        <f aca="false">J351/AVERAGE(L231:L350)</f>
        <v>#DIV/0!</v>
      </c>
      <c r="P351" s="7"/>
      <c r="Q351" s="29" t="e">
        <f aca="false">1/M351-(G351/100-(((E351/E231)^(1/10))-1))</f>
        <v>#DIV/0!</v>
      </c>
      <c r="R351" s="4" t="n">
        <f aca="false">((G351/G352+G351/1200+((1+G352/1200)^(-119))*(1-G351/G352)))</f>
        <v>1.00224932849389</v>
      </c>
      <c r="S351" s="4" t="n">
        <f aca="false">S350*R350*E350/E351</f>
        <v>6.35398191514737</v>
      </c>
      <c r="T351" s="10" t="e">
        <f aca="false">(($J471/$J351)^(1/10)-1)</f>
        <v>#DIV/0!</v>
      </c>
      <c r="U351" s="10" t="n">
        <f aca="false">(($S471/$S351)^(1/10)-1)</f>
        <v>-1</v>
      </c>
      <c r="V351" s="10" t="e">
        <f aca="false">T351-U351</f>
        <v>#DIV/0!</v>
      </c>
      <c r="W351" s="10"/>
      <c r="X351" s="11"/>
      <c r="Y351" s="28"/>
      <c r="Z351" s="28"/>
    </row>
    <row r="352" customFormat="false" ht="14.65" hidden="false" customHeight="false" outlineLevel="0" collapsed="false">
      <c r="A352" s="1" t="n">
        <v>1899.08</v>
      </c>
      <c r="B352" s="2" t="n">
        <v>6.44</v>
      </c>
      <c r="C352" s="3" t="n">
        <v>0.2067</v>
      </c>
      <c r="D352" s="2" t="n">
        <v>0.4367</v>
      </c>
      <c r="E352" s="2" t="n">
        <v>7.326212727</v>
      </c>
      <c r="F352" s="3" t="n">
        <f aca="false">F351+1/12</f>
        <v>1899.62499999997</v>
      </c>
      <c r="G352" s="4" t="n">
        <f aca="false">G345*5/12+G357*7/12</f>
        <v>3.12916666666667</v>
      </c>
      <c r="H352" s="3" t="n">
        <f aca="false">B352*$E$1862/E352</f>
        <v>0</v>
      </c>
      <c r="I352" s="3" t="n">
        <f aca="false">C352*$E$1862/E352</f>
        <v>0</v>
      </c>
      <c r="J352" s="5" t="e">
        <f aca="false">J351*((H352+(I352/12))/H351)</f>
        <v>#DIV/0!</v>
      </c>
      <c r="K352" s="3" t="n">
        <f aca="false">D352*$E$1862/E352</f>
        <v>0</v>
      </c>
      <c r="L352" s="5" t="e">
        <f aca="false">K352*(J352/H352)</f>
        <v>#DIV/0!</v>
      </c>
      <c r="M352" s="26" t="e">
        <f aca="false">H352/AVERAGE(K232:K351)</f>
        <v>#DIV/0!</v>
      </c>
      <c r="N352" s="6"/>
      <c r="O352" s="7" t="e">
        <f aca="false">J352/AVERAGE(L232:L351)</f>
        <v>#DIV/0!</v>
      </c>
      <c r="P352" s="7"/>
      <c r="Q352" s="29" t="e">
        <f aca="false">1/M352-(G352/100-(((E352/E232)^(1/10))-1))</f>
        <v>#DIV/0!</v>
      </c>
      <c r="R352" s="4" t="n">
        <f aca="false">((G352/G353+G352/1200+((1+G353/1200)^(-119))*(1-G352/G353)))</f>
        <v>1.00225287066864</v>
      </c>
      <c r="S352" s="4" t="n">
        <f aca="false">S351*R351*E351/E352</f>
        <v>6.28557327276553</v>
      </c>
      <c r="T352" s="10" t="e">
        <f aca="false">(($J472/$J352)^(1/10)-1)</f>
        <v>#DIV/0!</v>
      </c>
      <c r="U352" s="10" t="n">
        <f aca="false">(($S472/$S352)^(1/10)-1)</f>
        <v>-1</v>
      </c>
      <c r="V352" s="10" t="e">
        <f aca="false">T352-U352</f>
        <v>#DIV/0!</v>
      </c>
      <c r="W352" s="10"/>
      <c r="X352" s="11"/>
      <c r="Y352" s="28"/>
      <c r="Z352" s="28"/>
    </row>
    <row r="353" customFormat="false" ht="14.65" hidden="false" customHeight="false" outlineLevel="0" collapsed="false">
      <c r="A353" s="1" t="n">
        <v>1899.09</v>
      </c>
      <c r="B353" s="2" t="n">
        <v>6.37</v>
      </c>
      <c r="C353" s="3" t="n">
        <v>0.2075</v>
      </c>
      <c r="D353" s="2" t="n">
        <v>0.4475</v>
      </c>
      <c r="E353" s="2" t="n">
        <v>7.611651901</v>
      </c>
      <c r="F353" s="3" t="n">
        <f aca="false">F352+1/12</f>
        <v>1899.70833333331</v>
      </c>
      <c r="G353" s="4" t="n">
        <f aca="false">G345*4/12+G357*8/12</f>
        <v>3.13333333333333</v>
      </c>
      <c r="H353" s="3" t="n">
        <f aca="false">B353*$E$1862/E353</f>
        <v>0</v>
      </c>
      <c r="I353" s="3" t="n">
        <f aca="false">C353*$E$1862/E353</f>
        <v>0</v>
      </c>
      <c r="J353" s="5" t="e">
        <f aca="false">J352*((H353+(I353/12))/H352)</f>
        <v>#DIV/0!</v>
      </c>
      <c r="K353" s="3" t="n">
        <f aca="false">D353*$E$1862/E353</f>
        <v>0</v>
      </c>
      <c r="L353" s="5" t="e">
        <f aca="false">K353*(J353/H353)</f>
        <v>#DIV/0!</v>
      </c>
      <c r="M353" s="26" t="e">
        <f aca="false">H353/AVERAGE(K233:K352)</f>
        <v>#DIV/0!</v>
      </c>
      <c r="N353" s="6"/>
      <c r="O353" s="7" t="e">
        <f aca="false">J353/AVERAGE(L233:L352)</f>
        <v>#DIV/0!</v>
      </c>
      <c r="P353" s="7"/>
      <c r="Q353" s="29" t="e">
        <f aca="false">1/M353-(G353/100-(((E353/E233)^(1/10))-1))</f>
        <v>#DIV/0!</v>
      </c>
      <c r="R353" s="4" t="n">
        <f aca="false">((G353/G354+G353/1200+((1+G354/1200)^(-119))*(1-G353/G354)))</f>
        <v>1.00225641282437</v>
      </c>
      <c r="S353" s="4" t="n">
        <f aca="false">S352*R352*E352/E353</f>
        <v>6.06349199305966</v>
      </c>
      <c r="T353" s="10" t="e">
        <f aca="false">(($J473/$J353)^(1/10)-1)</f>
        <v>#DIV/0!</v>
      </c>
      <c r="U353" s="10" t="n">
        <f aca="false">(($S473/$S353)^(1/10)-1)</f>
        <v>-1</v>
      </c>
      <c r="V353" s="10" t="e">
        <f aca="false">T353-U353</f>
        <v>#DIV/0!</v>
      </c>
      <c r="W353" s="10"/>
      <c r="X353" s="11"/>
      <c r="Y353" s="28"/>
      <c r="Z353" s="28"/>
    </row>
    <row r="354" customFormat="false" ht="14.65" hidden="false" customHeight="false" outlineLevel="0" collapsed="false">
      <c r="A354" s="1" t="n">
        <v>1899.1</v>
      </c>
      <c r="B354" s="2" t="n">
        <v>6.34</v>
      </c>
      <c r="C354" s="3" t="n">
        <v>0.2083</v>
      </c>
      <c r="D354" s="2" t="n">
        <v>0.4583</v>
      </c>
      <c r="E354" s="2" t="n">
        <v>7.706792893</v>
      </c>
      <c r="F354" s="3" t="n">
        <f aca="false">F353+1/12</f>
        <v>1899.79166666664</v>
      </c>
      <c r="G354" s="4" t="n">
        <f aca="false">G345*3/12+G357*9/12</f>
        <v>3.1375</v>
      </c>
      <c r="H354" s="3" t="n">
        <f aca="false">B354*$E$1862/E354</f>
        <v>0</v>
      </c>
      <c r="I354" s="3" t="n">
        <f aca="false">C354*$E$1862/E354</f>
        <v>0</v>
      </c>
      <c r="J354" s="5" t="e">
        <f aca="false">J353*((H354+(I354/12))/H353)</f>
        <v>#DIV/0!</v>
      </c>
      <c r="K354" s="3" t="n">
        <f aca="false">D354*$E$1862/E354</f>
        <v>0</v>
      </c>
      <c r="L354" s="5" t="e">
        <f aca="false">K354*(J354/H354)</f>
        <v>#DIV/0!</v>
      </c>
      <c r="M354" s="26" t="e">
        <f aca="false">H354/AVERAGE(K234:K353)</f>
        <v>#DIV/0!</v>
      </c>
      <c r="N354" s="6"/>
      <c r="O354" s="7" t="e">
        <f aca="false">J354/AVERAGE(L234:L353)</f>
        <v>#DIV/0!</v>
      </c>
      <c r="P354" s="7"/>
      <c r="Q354" s="29" t="e">
        <f aca="false">1/M354-(G354/100-(((E354/E234)^(1/10))-1))</f>
        <v>#DIV/0!</v>
      </c>
      <c r="R354" s="4" t="n">
        <f aca="false">((G354/G355+G354/1200+((1+G355/1200)^(-119))*(1-G354/G355)))</f>
        <v>1.00225995496107</v>
      </c>
      <c r="S354" s="4" t="n">
        <f aca="false">S353*R353*E353/E354</f>
        <v>6.00215052467414</v>
      </c>
      <c r="T354" s="10" t="e">
        <f aca="false">(($J474/$J354)^(1/10)-1)</f>
        <v>#DIV/0!</v>
      </c>
      <c r="U354" s="10" t="n">
        <f aca="false">(($S474/$S354)^(1/10)-1)</f>
        <v>-1</v>
      </c>
      <c r="V354" s="10" t="e">
        <f aca="false">T354-U354</f>
        <v>#DIV/0!</v>
      </c>
      <c r="W354" s="10"/>
      <c r="X354" s="11"/>
      <c r="Y354" s="28"/>
      <c r="Z354" s="28"/>
    </row>
    <row r="355" customFormat="false" ht="14.65" hidden="false" customHeight="false" outlineLevel="0" collapsed="false">
      <c r="A355" s="1" t="n">
        <v>1899.11</v>
      </c>
      <c r="B355" s="2" t="n">
        <v>6.46</v>
      </c>
      <c r="C355" s="3" t="n">
        <v>0.2092</v>
      </c>
      <c r="D355" s="2" t="n">
        <v>0.4692</v>
      </c>
      <c r="E355" s="2" t="n">
        <v>7.801941983</v>
      </c>
      <c r="F355" s="3" t="n">
        <f aca="false">F354+1/12</f>
        <v>1899.87499999997</v>
      </c>
      <c r="G355" s="4" t="n">
        <f aca="false">G345*2/12+G357*10/12</f>
        <v>3.14166666666667</v>
      </c>
      <c r="H355" s="3" t="n">
        <f aca="false">B355*$E$1862/E355</f>
        <v>0</v>
      </c>
      <c r="I355" s="3" t="n">
        <f aca="false">C355*$E$1862/E355</f>
        <v>0</v>
      </c>
      <c r="J355" s="5" t="e">
        <f aca="false">J354*((H355+(I355/12))/H354)</f>
        <v>#DIV/0!</v>
      </c>
      <c r="K355" s="3" t="n">
        <f aca="false">D355*$E$1862/E355</f>
        <v>0</v>
      </c>
      <c r="L355" s="5" t="e">
        <f aca="false">K355*(J355/H355)</f>
        <v>#DIV/0!</v>
      </c>
      <c r="M355" s="26" t="e">
        <f aca="false">H355/AVERAGE(K235:K354)</f>
        <v>#DIV/0!</v>
      </c>
      <c r="N355" s="6"/>
      <c r="O355" s="7" t="e">
        <f aca="false">J355/AVERAGE(L235:L354)</f>
        <v>#DIV/0!</v>
      </c>
      <c r="P355" s="7"/>
      <c r="Q355" s="29" t="e">
        <f aca="false">1/M355-(G355/100-(((E355/E235)^(1/10))-1))</f>
        <v>#DIV/0!</v>
      </c>
      <c r="R355" s="4" t="n">
        <f aca="false">((G355/G356+G355/1200+((1+G356/1200)^(-119))*(1-G355/G356)))</f>
        <v>1.00226349707876</v>
      </c>
      <c r="S355" s="4" t="n">
        <f aca="false">S354*R354*E354/E355</f>
        <v>5.94235007027587</v>
      </c>
      <c r="T355" s="10" t="e">
        <f aca="false">(($J475/$J355)^(1/10)-1)</f>
        <v>#DIV/0!</v>
      </c>
      <c r="U355" s="10" t="n">
        <f aca="false">(($S475/$S355)^(1/10)-1)</f>
        <v>-1</v>
      </c>
      <c r="V355" s="10" t="e">
        <f aca="false">T355-U355</f>
        <v>#DIV/0!</v>
      </c>
      <c r="W355" s="10"/>
      <c r="X355" s="11"/>
      <c r="Y355" s="28"/>
      <c r="Z355" s="28"/>
    </row>
    <row r="356" customFormat="false" ht="14.65" hidden="false" customHeight="false" outlineLevel="0" collapsed="false">
      <c r="A356" s="1" t="n">
        <v>1899.12</v>
      </c>
      <c r="B356" s="2" t="n">
        <v>6.02</v>
      </c>
      <c r="C356" s="3" t="n">
        <v>0.21</v>
      </c>
      <c r="D356" s="2" t="n">
        <v>0.48</v>
      </c>
      <c r="E356" s="2" t="n">
        <v>7.897091074</v>
      </c>
      <c r="F356" s="3" t="n">
        <f aca="false">F355+1/12</f>
        <v>1899.95833333331</v>
      </c>
      <c r="G356" s="4" t="n">
        <f aca="false">G345*1/12+G357*11/12</f>
        <v>3.14583333333333</v>
      </c>
      <c r="H356" s="3" t="n">
        <f aca="false">B356*$E$1862/E356</f>
        <v>0</v>
      </c>
      <c r="I356" s="3" t="n">
        <f aca="false">C356*$E$1862/E356</f>
        <v>0</v>
      </c>
      <c r="J356" s="5" t="e">
        <f aca="false">J355*((H356+(I356/12))/H355)</f>
        <v>#DIV/0!</v>
      </c>
      <c r="K356" s="3" t="n">
        <f aca="false">D356*$E$1862/E356</f>
        <v>0</v>
      </c>
      <c r="L356" s="5" t="e">
        <f aca="false">K356*(J356/H356)</f>
        <v>#DIV/0!</v>
      </c>
      <c r="M356" s="26" t="e">
        <f aca="false">H356/AVERAGE(K236:K355)</f>
        <v>#DIV/0!</v>
      </c>
      <c r="N356" s="6"/>
      <c r="O356" s="7" t="e">
        <f aca="false">J356/AVERAGE(L236:L355)</f>
        <v>#DIV/0!</v>
      </c>
      <c r="P356" s="7"/>
      <c r="Q356" s="29" t="e">
        <f aca="false">1/M356-(G356/100-(((E356/E236)^(1/10))-1))</f>
        <v>#DIV/0!</v>
      </c>
      <c r="R356" s="4" t="n">
        <f aca="false">((G356/G357+G356/1200+((1+G357/1200)^(-119))*(1-G356/G357)))</f>
        <v>1.00226703917743</v>
      </c>
      <c r="S356" s="4" t="n">
        <f aca="false">S355*R355*E355/E356</f>
        <v>5.88404135319845</v>
      </c>
      <c r="T356" s="10" t="e">
        <f aca="false">(($J476/$J356)^(1/10)-1)</f>
        <v>#DIV/0!</v>
      </c>
      <c r="U356" s="10" t="n">
        <f aca="false">(($S476/$S356)^(1/10)-1)</f>
        <v>-1</v>
      </c>
      <c r="V356" s="10" t="e">
        <f aca="false">T356-U356</f>
        <v>#DIV/0!</v>
      </c>
      <c r="W356" s="10"/>
      <c r="X356" s="11"/>
      <c r="Y356" s="28"/>
      <c r="Z356" s="28"/>
    </row>
    <row r="357" customFormat="false" ht="14.65" hidden="false" customHeight="false" outlineLevel="0" collapsed="false">
      <c r="A357" s="1" t="n">
        <v>1900.01</v>
      </c>
      <c r="B357" s="2" t="n">
        <v>6.1</v>
      </c>
      <c r="C357" s="3" t="n">
        <v>0.2175</v>
      </c>
      <c r="D357" s="2" t="n">
        <v>0.48</v>
      </c>
      <c r="E357" s="2" t="n">
        <v>7.897091074</v>
      </c>
      <c r="F357" s="3" t="n">
        <f aca="false">F356+1/12</f>
        <v>1900.04166666664</v>
      </c>
      <c r="G357" s="4" t="n">
        <v>3.15</v>
      </c>
      <c r="H357" s="3" t="n">
        <f aca="false">B357*$E$1862/E357</f>
        <v>0</v>
      </c>
      <c r="I357" s="3" t="n">
        <f aca="false">C357*$E$1862/E357</f>
        <v>0</v>
      </c>
      <c r="J357" s="5" t="e">
        <f aca="false">J356*((H357+(I357/12))/H356)</f>
        <v>#DIV/0!</v>
      </c>
      <c r="K357" s="3" t="n">
        <f aca="false">D357*$E$1862/E357</f>
        <v>0</v>
      </c>
      <c r="L357" s="5" t="e">
        <f aca="false">K357*(J357/H357)</f>
        <v>#DIV/0!</v>
      </c>
      <c r="M357" s="26" t="e">
        <f aca="false">H357/AVERAGE(K237:K356)</f>
        <v>#DIV/0!</v>
      </c>
      <c r="N357" s="6"/>
      <c r="O357" s="7" t="e">
        <f aca="false">J357/AVERAGE(L237:L356)</f>
        <v>#DIV/0!</v>
      </c>
      <c r="P357" s="7"/>
      <c r="Q357" s="29" t="e">
        <f aca="false">1/M357-(G357/100-(((E357/E237)^(1/10))-1))</f>
        <v>#DIV/0!</v>
      </c>
      <c r="R357" s="4" t="n">
        <f aca="false">((G357/G358+G357/1200+((1+G358/1200)^(-119))*(1-G357/G358)))</f>
        <v>1.0029795584768</v>
      </c>
      <c r="S357" s="4" t="n">
        <f aca="false">S356*R356*E356/E357</f>
        <v>5.89738070546777</v>
      </c>
      <c r="T357" s="10" t="e">
        <f aca="false">(($J477/$J357)^(1/10)-1)</f>
        <v>#DIV/0!</v>
      </c>
      <c r="U357" s="10" t="n">
        <f aca="false">(($S477/$S357)^(1/10)-1)</f>
        <v>-1</v>
      </c>
      <c r="V357" s="10" t="e">
        <f aca="false">T357-U357</f>
        <v>#DIV/0!</v>
      </c>
      <c r="W357" s="10"/>
      <c r="X357" s="11"/>
      <c r="Y357" s="28"/>
      <c r="Z357" s="28"/>
    </row>
    <row r="358" customFormat="false" ht="14.65" hidden="false" customHeight="false" outlineLevel="0" collapsed="false">
      <c r="A358" s="1" t="n">
        <v>1900.02</v>
      </c>
      <c r="B358" s="2" t="n">
        <v>6.21</v>
      </c>
      <c r="C358" s="3" t="n">
        <v>0.225</v>
      </c>
      <c r="D358" s="2" t="n">
        <v>0.48</v>
      </c>
      <c r="E358" s="2" t="n">
        <v>7.992232066</v>
      </c>
      <c r="F358" s="3" t="n">
        <f aca="false">F357+1/12</f>
        <v>1900.12499999997</v>
      </c>
      <c r="G358" s="4" t="n">
        <f aca="false">G357*11/12+G369*1/12</f>
        <v>3.14583333333333</v>
      </c>
      <c r="H358" s="3" t="n">
        <f aca="false">B358*$E$1862/E358</f>
        <v>0</v>
      </c>
      <c r="I358" s="3" t="n">
        <f aca="false">C358*$E$1862/E358</f>
        <v>0</v>
      </c>
      <c r="J358" s="5" t="e">
        <f aca="false">J357*((H358+(I358/12))/H357)</f>
        <v>#DIV/0!</v>
      </c>
      <c r="K358" s="3" t="n">
        <f aca="false">D358*$E$1862/E358</f>
        <v>0</v>
      </c>
      <c r="L358" s="5" t="e">
        <f aca="false">K358*(J358/H358)</f>
        <v>#DIV/0!</v>
      </c>
      <c r="M358" s="26" t="e">
        <f aca="false">H358/AVERAGE(K238:K357)</f>
        <v>#DIV/0!</v>
      </c>
      <c r="N358" s="6"/>
      <c r="O358" s="7" t="e">
        <f aca="false">J358/AVERAGE(L238:L357)</f>
        <v>#DIV/0!</v>
      </c>
      <c r="P358" s="7"/>
      <c r="Q358" s="29" t="e">
        <f aca="false">1/M358-(G358/100-(((E358/E238)^(1/10))-1))</f>
        <v>#DIV/0!</v>
      </c>
      <c r="R358" s="4" t="n">
        <f aca="false">((G358/G359+G358/1200+((1+G359/1200)^(-119))*(1-G358/G359)))</f>
        <v>1.00297615615004</v>
      </c>
      <c r="S358" s="4" t="n">
        <f aca="false">S357*R357*E357/E358</f>
        <v>5.84453962237842</v>
      </c>
      <c r="T358" s="10" t="e">
        <f aca="false">(($J478/$J358)^(1/10)-1)</f>
        <v>#DIV/0!</v>
      </c>
      <c r="U358" s="10" t="n">
        <f aca="false">(($S478/$S358)^(1/10)-1)</f>
        <v>-1</v>
      </c>
      <c r="V358" s="10" t="e">
        <f aca="false">T358-U358</f>
        <v>#DIV/0!</v>
      </c>
      <c r="W358" s="10"/>
      <c r="X358" s="11"/>
      <c r="Y358" s="28"/>
      <c r="Z358" s="28"/>
    </row>
    <row r="359" customFormat="false" ht="14.65" hidden="false" customHeight="false" outlineLevel="0" collapsed="false">
      <c r="A359" s="1" t="n">
        <v>1900.03</v>
      </c>
      <c r="B359" s="2" t="n">
        <v>6.26</v>
      </c>
      <c r="C359" s="3" t="n">
        <v>0.2325</v>
      </c>
      <c r="D359" s="2" t="n">
        <v>0.48</v>
      </c>
      <c r="E359" s="2" t="n">
        <v>7.992232066</v>
      </c>
      <c r="F359" s="3" t="n">
        <f aca="false">F358+1/12</f>
        <v>1900.20833333331</v>
      </c>
      <c r="G359" s="4" t="n">
        <f aca="false">G357*10/12+G369*2/12</f>
        <v>3.14166666666667</v>
      </c>
      <c r="H359" s="3" t="n">
        <f aca="false">B359*$E$1862/E359</f>
        <v>0</v>
      </c>
      <c r="I359" s="3" t="n">
        <f aca="false">C359*$E$1862/E359</f>
        <v>0</v>
      </c>
      <c r="J359" s="5" t="e">
        <f aca="false">J358*((H359+(I359/12))/H358)</f>
        <v>#DIV/0!</v>
      </c>
      <c r="K359" s="3" t="n">
        <f aca="false">D359*$E$1862/E359</f>
        <v>0</v>
      </c>
      <c r="L359" s="5" t="e">
        <f aca="false">K359*(J359/H359)</f>
        <v>#DIV/0!</v>
      </c>
      <c r="M359" s="26" t="e">
        <f aca="false">H359/AVERAGE(K239:K358)</f>
        <v>#DIV/0!</v>
      </c>
      <c r="N359" s="6"/>
      <c r="O359" s="7" t="e">
        <f aca="false">J359/AVERAGE(L239:L358)</f>
        <v>#DIV/0!</v>
      </c>
      <c r="P359" s="7"/>
      <c r="Q359" s="29" t="e">
        <f aca="false">1/M359-(G359/100-(((E359/E239)^(1/10))-1))</f>
        <v>#DIV/0!</v>
      </c>
      <c r="R359" s="4" t="n">
        <f aca="false">((G359/G360+G359/1200+((1+G360/1200)^(-119))*(1-G359/G360)))</f>
        <v>1.0029727538423</v>
      </c>
      <c r="S359" s="4" t="n">
        <f aca="false">S358*R358*E358/E359</f>
        <v>5.86193388491972</v>
      </c>
      <c r="T359" s="10" t="e">
        <f aca="false">(($J479/$J359)^(1/10)-1)</f>
        <v>#DIV/0!</v>
      </c>
      <c r="U359" s="10" t="n">
        <f aca="false">(($S479/$S359)^(1/10)-1)</f>
        <v>-1</v>
      </c>
      <c r="V359" s="10" t="e">
        <f aca="false">T359-U359</f>
        <v>#DIV/0!</v>
      </c>
      <c r="W359" s="10"/>
      <c r="X359" s="11"/>
      <c r="Y359" s="28"/>
      <c r="Z359" s="28"/>
    </row>
    <row r="360" customFormat="false" ht="14.65" hidden="false" customHeight="false" outlineLevel="0" collapsed="false">
      <c r="A360" s="1" t="n">
        <v>1900.04</v>
      </c>
      <c r="B360" s="2" t="n">
        <v>6.34</v>
      </c>
      <c r="C360" s="3" t="n">
        <v>0.24</v>
      </c>
      <c r="D360" s="2" t="n">
        <v>0.48</v>
      </c>
      <c r="E360" s="2" t="n">
        <v>7.992232066</v>
      </c>
      <c r="F360" s="3" t="n">
        <f aca="false">F359+1/12</f>
        <v>1900.29166666664</v>
      </c>
      <c r="G360" s="4" t="n">
        <f aca="false">G357*9/12+G369*3/12</f>
        <v>3.1375</v>
      </c>
      <c r="H360" s="3" t="n">
        <f aca="false">B360*$E$1862/E360</f>
        <v>0</v>
      </c>
      <c r="I360" s="3" t="n">
        <f aca="false">C360*$E$1862/E360</f>
        <v>0</v>
      </c>
      <c r="J360" s="5" t="e">
        <f aca="false">J359*((H360+(I360/12))/H359)</f>
        <v>#DIV/0!</v>
      </c>
      <c r="K360" s="3" t="n">
        <f aca="false">D360*$E$1862/E360</f>
        <v>0</v>
      </c>
      <c r="L360" s="5" t="e">
        <f aca="false">K360*(J360/H360)</f>
        <v>#DIV/0!</v>
      </c>
      <c r="M360" s="26" t="e">
        <f aca="false">H360/AVERAGE(K240:K359)</f>
        <v>#DIV/0!</v>
      </c>
      <c r="N360" s="6"/>
      <c r="O360" s="7" t="e">
        <f aca="false">J360/AVERAGE(L240:L359)</f>
        <v>#DIV/0!</v>
      </c>
      <c r="P360" s="7"/>
      <c r="Q360" s="29" t="e">
        <f aca="false">1/M360-(G360/100-(((E360/E240)^(1/10))-1))</f>
        <v>#DIV/0!</v>
      </c>
      <c r="R360" s="4" t="n">
        <f aca="false">((G360/G361+G360/1200+((1+G361/1200)^(-119))*(1-G360/G361)))</f>
        <v>1.00296935155358</v>
      </c>
      <c r="S360" s="4" t="n">
        <f aca="false">S359*R359*E359/E360</f>
        <v>5.87935997139941</v>
      </c>
      <c r="T360" s="10" t="e">
        <f aca="false">(($J480/$J360)^(1/10)-1)</f>
        <v>#DIV/0!</v>
      </c>
      <c r="U360" s="10" t="n">
        <f aca="false">(($S480/$S360)^(1/10)-1)</f>
        <v>-1</v>
      </c>
      <c r="V360" s="10" t="e">
        <f aca="false">T360-U360</f>
        <v>#DIV/0!</v>
      </c>
      <c r="W360" s="10"/>
      <c r="X360" s="11"/>
      <c r="Y360" s="28"/>
      <c r="Z360" s="28"/>
    </row>
    <row r="361" customFormat="false" ht="14.65" hidden="false" customHeight="false" outlineLevel="0" collapsed="false">
      <c r="A361" s="1" t="n">
        <v>1900.05</v>
      </c>
      <c r="B361" s="2" t="n">
        <v>6.04</v>
      </c>
      <c r="C361" s="3" t="n">
        <v>0.2475</v>
      </c>
      <c r="D361" s="2" t="n">
        <v>0.48</v>
      </c>
      <c r="E361" s="2" t="n">
        <v>7.801941983</v>
      </c>
      <c r="F361" s="3" t="n">
        <f aca="false">F360+1/12</f>
        <v>1900.37499999997</v>
      </c>
      <c r="G361" s="4" t="n">
        <f aca="false">G357*8/12+G369*4/12</f>
        <v>3.13333333333333</v>
      </c>
      <c r="H361" s="3" t="n">
        <f aca="false">B361*$E$1862/E361</f>
        <v>0</v>
      </c>
      <c r="I361" s="3" t="n">
        <f aca="false">C361*$E$1862/E361</f>
        <v>0</v>
      </c>
      <c r="J361" s="5" t="e">
        <f aca="false">J360*((H361+(I361/12))/H360)</f>
        <v>#DIV/0!</v>
      </c>
      <c r="K361" s="3" t="n">
        <f aca="false">D361*$E$1862/E361</f>
        <v>0</v>
      </c>
      <c r="L361" s="5" t="e">
        <f aca="false">K361*(J361/H361)</f>
        <v>#DIV/0!</v>
      </c>
      <c r="M361" s="26" t="e">
        <f aca="false">H361/AVERAGE(K241:K360)</f>
        <v>#DIV/0!</v>
      </c>
      <c r="N361" s="6"/>
      <c r="O361" s="7" t="e">
        <f aca="false">J361/AVERAGE(L241:L360)</f>
        <v>#DIV/0!</v>
      </c>
      <c r="P361" s="7"/>
      <c r="Q361" s="29" t="e">
        <f aca="false">1/M361-(G361/100-(((E361/E241)^(1/10))-1))</f>
        <v>#DIV/0!</v>
      </c>
      <c r="R361" s="4" t="n">
        <f aca="false">((G361/G362+G361/1200+((1+G362/1200)^(-119))*(1-G361/G362)))</f>
        <v>1.00296594928389</v>
      </c>
      <c r="S361" s="4" t="n">
        <f aca="false">S360*R360*E360/E361</f>
        <v>6.04064178832344</v>
      </c>
      <c r="T361" s="10" t="e">
        <f aca="false">(($J481/$J361)^(1/10)-1)</f>
        <v>#DIV/0!</v>
      </c>
      <c r="U361" s="10" t="n">
        <f aca="false">(($S481/$S361)^(1/10)-1)</f>
        <v>-1</v>
      </c>
      <c r="V361" s="10" t="e">
        <f aca="false">T361-U361</f>
        <v>#DIV/0!</v>
      </c>
      <c r="W361" s="10"/>
      <c r="X361" s="11"/>
      <c r="Y361" s="28"/>
      <c r="Z361" s="28"/>
    </row>
    <row r="362" customFormat="false" ht="14.65" hidden="false" customHeight="false" outlineLevel="0" collapsed="false">
      <c r="A362" s="1" t="n">
        <v>1900.06</v>
      </c>
      <c r="B362" s="2" t="n">
        <v>5.86</v>
      </c>
      <c r="C362" s="3" t="n">
        <v>0.255</v>
      </c>
      <c r="D362" s="2" t="n">
        <v>0.48</v>
      </c>
      <c r="E362" s="2" t="n">
        <v>7.706792893</v>
      </c>
      <c r="F362" s="3" t="n">
        <f aca="false">F361+1/12</f>
        <v>1900.45833333331</v>
      </c>
      <c r="G362" s="4" t="n">
        <f aca="false">G357*7/12+G369*5/12</f>
        <v>3.12916666666667</v>
      </c>
      <c r="H362" s="3" t="n">
        <f aca="false">B362*$E$1862/E362</f>
        <v>0</v>
      </c>
      <c r="I362" s="3" t="n">
        <f aca="false">C362*$E$1862/E362</f>
        <v>0</v>
      </c>
      <c r="J362" s="5" t="e">
        <f aca="false">J361*((H362+(I362/12))/H361)</f>
        <v>#DIV/0!</v>
      </c>
      <c r="K362" s="3" t="n">
        <f aca="false">D362*$E$1862/E362</f>
        <v>0</v>
      </c>
      <c r="L362" s="5" t="e">
        <f aca="false">K362*(J362/H362)</f>
        <v>#DIV/0!</v>
      </c>
      <c r="M362" s="26" t="e">
        <f aca="false">H362/AVERAGE(K242:K361)</f>
        <v>#DIV/0!</v>
      </c>
      <c r="N362" s="6"/>
      <c r="O362" s="7" t="e">
        <f aca="false">J362/AVERAGE(L242:L361)</f>
        <v>#DIV/0!</v>
      </c>
      <c r="P362" s="7"/>
      <c r="Q362" s="29" t="e">
        <f aca="false">1/M362-(G362/100-(((E362/E242)^(1/10))-1))</f>
        <v>#DIV/0!</v>
      </c>
      <c r="R362" s="4" t="n">
        <f aca="false">((G362/G363+G362/1200+((1+G363/1200)^(-119))*(1-G362/G363)))</f>
        <v>1.00296254703323</v>
      </c>
      <c r="S362" s="4" t="n">
        <f aca="false">S361*R361*E361/E362</f>
        <v>6.13335778863339</v>
      </c>
      <c r="T362" s="10" t="e">
        <f aca="false">(($J482/$J362)^(1/10)-1)</f>
        <v>#DIV/0!</v>
      </c>
      <c r="U362" s="10" t="n">
        <f aca="false">(($S482/$S362)^(1/10)-1)</f>
        <v>-1</v>
      </c>
      <c r="V362" s="10" t="e">
        <f aca="false">T362-U362</f>
        <v>#DIV/0!</v>
      </c>
      <c r="W362" s="10"/>
      <c r="X362" s="11"/>
      <c r="Y362" s="28"/>
      <c r="Z362" s="28"/>
    </row>
    <row r="363" customFormat="false" ht="14.65" hidden="false" customHeight="false" outlineLevel="0" collapsed="false">
      <c r="A363" s="1" t="n">
        <v>1900.07</v>
      </c>
      <c r="B363" s="2" t="n">
        <v>5.86</v>
      </c>
      <c r="C363" s="3" t="n">
        <v>0.2625</v>
      </c>
      <c r="D363" s="2" t="n">
        <v>0.48</v>
      </c>
      <c r="E363" s="2" t="n">
        <v>7.801941983</v>
      </c>
      <c r="F363" s="3" t="n">
        <f aca="false">F362+1/12</f>
        <v>1900.54166666664</v>
      </c>
      <c r="G363" s="4" t="n">
        <f aca="false">G357*6/12+G369*6/12</f>
        <v>3.125</v>
      </c>
      <c r="H363" s="3" t="n">
        <f aca="false">B363*$E$1862/E363</f>
        <v>0</v>
      </c>
      <c r="I363" s="3" t="n">
        <f aca="false">C363*$E$1862/E363</f>
        <v>0</v>
      </c>
      <c r="J363" s="5" t="e">
        <f aca="false">J362*((H363+(I363/12))/H362)</f>
        <v>#DIV/0!</v>
      </c>
      <c r="K363" s="3" t="n">
        <f aca="false">D363*$E$1862/E363</f>
        <v>0</v>
      </c>
      <c r="L363" s="5" t="e">
        <f aca="false">K363*(J363/H363)</f>
        <v>#DIV/0!</v>
      </c>
      <c r="M363" s="26" t="e">
        <f aca="false">H363/AVERAGE(K243:K362)</f>
        <v>#DIV/0!</v>
      </c>
      <c r="N363" s="6"/>
      <c r="O363" s="7" t="e">
        <f aca="false">J363/AVERAGE(L243:L362)</f>
        <v>#DIV/0!</v>
      </c>
      <c r="P363" s="7"/>
      <c r="Q363" s="29" t="e">
        <f aca="false">1/M363-(G363/100-(((E363/E243)^(1/10))-1))</f>
        <v>#DIV/0!</v>
      </c>
      <c r="R363" s="4" t="n">
        <f aca="false">((G363/G364+G363/1200+((1+G364/1200)^(-119))*(1-G363/G364)))</f>
        <v>1.00295914480161</v>
      </c>
      <c r="S363" s="4" t="n">
        <f aca="false">S362*R362*E362/E363</f>
        <v>6.07650678861387</v>
      </c>
      <c r="T363" s="10" t="e">
        <f aca="false">(($J483/$J363)^(1/10)-1)</f>
        <v>#DIV/0!</v>
      </c>
      <c r="U363" s="10" t="n">
        <f aca="false">(($S483/$S363)^(1/10)-1)</f>
        <v>-1</v>
      </c>
      <c r="V363" s="10" t="e">
        <f aca="false">T363-U363</f>
        <v>#DIV/0!</v>
      </c>
      <c r="W363" s="10"/>
      <c r="X363" s="11"/>
      <c r="Y363" s="28"/>
      <c r="Z363" s="28"/>
    </row>
    <row r="364" customFormat="false" ht="14.65" hidden="false" customHeight="false" outlineLevel="0" collapsed="false">
      <c r="A364" s="1" t="n">
        <v>1900.08</v>
      </c>
      <c r="B364" s="2" t="n">
        <v>5.94</v>
      </c>
      <c r="C364" s="3" t="n">
        <v>0.27</v>
      </c>
      <c r="D364" s="2" t="n">
        <v>0.48</v>
      </c>
      <c r="E364" s="2" t="n">
        <v>7.706792893</v>
      </c>
      <c r="F364" s="3" t="n">
        <f aca="false">F363+1/12</f>
        <v>1900.62499999997</v>
      </c>
      <c r="G364" s="4" t="n">
        <f aca="false">G357*5/12+G369*7/12</f>
        <v>3.12083333333333</v>
      </c>
      <c r="H364" s="3" t="n">
        <f aca="false">B364*$E$1862/E364</f>
        <v>0</v>
      </c>
      <c r="I364" s="3" t="n">
        <f aca="false">C364*$E$1862/E364</f>
        <v>0</v>
      </c>
      <c r="J364" s="5" t="e">
        <f aca="false">J363*((H364+(I364/12))/H363)</f>
        <v>#DIV/0!</v>
      </c>
      <c r="K364" s="3" t="n">
        <f aca="false">D364*$E$1862/E364</f>
        <v>0</v>
      </c>
      <c r="L364" s="5" t="e">
        <f aca="false">K364*(J364/H364)</f>
        <v>#DIV/0!</v>
      </c>
      <c r="M364" s="26" t="e">
        <f aca="false">H364/AVERAGE(K244:K363)</f>
        <v>#DIV/0!</v>
      </c>
      <c r="N364" s="6"/>
      <c r="O364" s="7" t="e">
        <f aca="false">J364/AVERAGE(L244:L363)</f>
        <v>#DIV/0!</v>
      </c>
      <c r="P364" s="7"/>
      <c r="Q364" s="29" t="e">
        <f aca="false">1/M364-(G364/100-(((E364/E244)^(1/10))-1))</f>
        <v>#DIV/0!</v>
      </c>
      <c r="R364" s="4" t="n">
        <f aca="false">((G364/G365+G364/1200+((1+G365/1200)^(-119))*(1-G364/G365)))</f>
        <v>1.00295574258904</v>
      </c>
      <c r="S364" s="4" t="n">
        <f aca="false">S363*R363*E363/E364</f>
        <v>6.16973141209958</v>
      </c>
      <c r="T364" s="10" t="e">
        <f aca="false">(($J484/$J364)^(1/10)-1)</f>
        <v>#DIV/0!</v>
      </c>
      <c r="U364" s="10" t="n">
        <f aca="false">(($S484/$S364)^(1/10)-1)</f>
        <v>-1</v>
      </c>
      <c r="V364" s="10" t="e">
        <f aca="false">T364-U364</f>
        <v>#DIV/0!</v>
      </c>
      <c r="W364" s="10"/>
      <c r="X364" s="11"/>
      <c r="Y364" s="28"/>
      <c r="Z364" s="28"/>
    </row>
    <row r="365" customFormat="false" ht="14.65" hidden="false" customHeight="false" outlineLevel="0" collapsed="false">
      <c r="A365" s="1" t="n">
        <v>1900.09</v>
      </c>
      <c r="B365" s="2" t="n">
        <v>5.8</v>
      </c>
      <c r="C365" s="3" t="n">
        <v>0.2775</v>
      </c>
      <c r="D365" s="2" t="n">
        <v>0.48</v>
      </c>
      <c r="E365" s="2" t="n">
        <v>7.801941983</v>
      </c>
      <c r="F365" s="3" t="n">
        <f aca="false">F364+1/12</f>
        <v>1900.70833333331</v>
      </c>
      <c r="G365" s="4" t="n">
        <f aca="false">G357*4/12+G369*8/12</f>
        <v>3.11666666666667</v>
      </c>
      <c r="H365" s="3" t="n">
        <f aca="false">B365*$E$1862/E365</f>
        <v>0</v>
      </c>
      <c r="I365" s="3" t="n">
        <f aca="false">C365*$E$1862/E365</f>
        <v>0</v>
      </c>
      <c r="J365" s="5" t="e">
        <f aca="false">J364*((H365+(I365/12))/H364)</f>
        <v>#DIV/0!</v>
      </c>
      <c r="K365" s="3" t="n">
        <f aca="false">D365*$E$1862/E365</f>
        <v>0</v>
      </c>
      <c r="L365" s="5" t="e">
        <f aca="false">K365*(J365/H365)</f>
        <v>#DIV/0!</v>
      </c>
      <c r="M365" s="26" t="e">
        <f aca="false">H365/AVERAGE(K245:K364)</f>
        <v>#DIV/0!</v>
      </c>
      <c r="N365" s="6"/>
      <c r="O365" s="7" t="e">
        <f aca="false">J365/AVERAGE(L245:L364)</f>
        <v>#DIV/0!</v>
      </c>
      <c r="P365" s="7"/>
      <c r="Q365" s="29" t="e">
        <f aca="false">1/M365-(G365/100-(((E365/E245)^(1/10))-1))</f>
        <v>#DIV/0!</v>
      </c>
      <c r="R365" s="4" t="n">
        <f aca="false">((G365/G366+G365/1200+((1+G366/1200)^(-119))*(1-G365/G366)))</f>
        <v>1.00295234039552</v>
      </c>
      <c r="S365" s="4" t="n">
        <f aca="false">S364*R364*E364/E365</f>
        <v>6.11250178998334</v>
      </c>
      <c r="T365" s="10" t="e">
        <f aca="false">(($J485/$J365)^(1/10)-1)</f>
        <v>#DIV/0!</v>
      </c>
      <c r="U365" s="10" t="n">
        <f aca="false">(($S485/$S365)^(1/10)-1)</f>
        <v>-1</v>
      </c>
      <c r="V365" s="10" t="e">
        <f aca="false">T365-U365</f>
        <v>#DIV/0!</v>
      </c>
      <c r="W365" s="10"/>
      <c r="X365" s="11"/>
      <c r="Y365" s="28"/>
      <c r="Z365" s="28"/>
    </row>
    <row r="366" customFormat="false" ht="14.65" hidden="false" customHeight="false" outlineLevel="0" collapsed="false">
      <c r="A366" s="1" t="n">
        <v>1900.1</v>
      </c>
      <c r="B366" s="2" t="n">
        <v>6.01</v>
      </c>
      <c r="C366" s="3" t="n">
        <v>0.285</v>
      </c>
      <c r="D366" s="2" t="n">
        <v>0.48</v>
      </c>
      <c r="E366" s="2" t="n">
        <v>7.706792893</v>
      </c>
      <c r="F366" s="3" t="n">
        <f aca="false">F365+1/12</f>
        <v>1900.79166666664</v>
      </c>
      <c r="G366" s="4" t="n">
        <f aca="false">G357*3/12+G369*9/12</f>
        <v>3.1125</v>
      </c>
      <c r="H366" s="3" t="n">
        <f aca="false">B366*$E$1862/E366</f>
        <v>0</v>
      </c>
      <c r="I366" s="3" t="n">
        <f aca="false">C366*$E$1862/E366</f>
        <v>0</v>
      </c>
      <c r="J366" s="5" t="e">
        <f aca="false">J365*((H366+(I366/12))/H365)</f>
        <v>#DIV/0!</v>
      </c>
      <c r="K366" s="3" t="n">
        <f aca="false">D366*$E$1862/E366</f>
        <v>0</v>
      </c>
      <c r="L366" s="5" t="e">
        <f aca="false">K366*(J366/H366)</f>
        <v>#DIV/0!</v>
      </c>
      <c r="M366" s="26" t="e">
        <f aca="false">H366/AVERAGE(K246:K365)</f>
        <v>#DIV/0!</v>
      </c>
      <c r="N366" s="6"/>
      <c r="O366" s="7" t="e">
        <f aca="false">J366/AVERAGE(L246:L365)</f>
        <v>#DIV/0!</v>
      </c>
      <c r="P366" s="7"/>
      <c r="Q366" s="29" t="e">
        <f aca="false">1/M366-(G366/100-(((E366/E246)^(1/10))-1))</f>
        <v>#DIV/0!</v>
      </c>
      <c r="R366" s="4" t="n">
        <f aca="false">((G366/G367+G366/1200+((1+G367/1200)^(-119))*(1-G366/G367)))</f>
        <v>1.00294893822106</v>
      </c>
      <c r="S366" s="4" t="n">
        <f aca="false">S365*R365*E365/E366</f>
        <v>6.20623653656133</v>
      </c>
      <c r="T366" s="10" t="e">
        <f aca="false">(($J486/$J366)^(1/10)-1)</f>
        <v>#DIV/0!</v>
      </c>
      <c r="U366" s="10" t="n">
        <f aca="false">(($S486/$S366)^(1/10)-1)</f>
        <v>-1</v>
      </c>
      <c r="V366" s="10" t="e">
        <f aca="false">T366-U366</f>
        <v>#DIV/0!</v>
      </c>
      <c r="W366" s="10"/>
      <c r="X366" s="11"/>
      <c r="Y366" s="28"/>
      <c r="Z366" s="28"/>
    </row>
    <row r="367" customFormat="false" ht="14.65" hidden="false" customHeight="false" outlineLevel="0" collapsed="false">
      <c r="A367" s="1" t="n">
        <v>1900.11</v>
      </c>
      <c r="B367" s="2" t="n">
        <v>6.48</v>
      </c>
      <c r="C367" s="3" t="n">
        <v>0.2925</v>
      </c>
      <c r="D367" s="2" t="n">
        <v>0.48</v>
      </c>
      <c r="E367" s="2" t="n">
        <v>7.706792893</v>
      </c>
      <c r="F367" s="3" t="n">
        <f aca="false">F366+1/12</f>
        <v>1900.87499999997</v>
      </c>
      <c r="G367" s="4" t="n">
        <f aca="false">G357*2/12+G369*10/12</f>
        <v>3.10833333333333</v>
      </c>
      <c r="H367" s="3" t="n">
        <f aca="false">B367*$E$1862/E367</f>
        <v>0</v>
      </c>
      <c r="I367" s="3" t="n">
        <f aca="false">C367*$E$1862/E367</f>
        <v>0</v>
      </c>
      <c r="J367" s="5" t="e">
        <f aca="false">J366*((H367+(I367/12))/H366)</f>
        <v>#DIV/0!</v>
      </c>
      <c r="K367" s="3" t="n">
        <f aca="false">D367*$E$1862/E367</f>
        <v>0</v>
      </c>
      <c r="L367" s="5" t="e">
        <f aca="false">K367*(J367/H367)</f>
        <v>#DIV/0!</v>
      </c>
      <c r="M367" s="26" t="e">
        <f aca="false">H367/AVERAGE(K247:K366)</f>
        <v>#DIV/0!</v>
      </c>
      <c r="N367" s="6"/>
      <c r="O367" s="7" t="e">
        <f aca="false">J367/AVERAGE(L247:L366)</f>
        <v>#DIV/0!</v>
      </c>
      <c r="P367" s="7"/>
      <c r="Q367" s="29" t="e">
        <f aca="false">1/M367-(G367/100-(((E367/E247)^(1/10))-1))</f>
        <v>#DIV/0!</v>
      </c>
      <c r="R367" s="4" t="n">
        <f aca="false">((G367/G368+G367/1200+((1+G368/1200)^(-119))*(1-G367/G368)))</f>
        <v>1.00294553606567</v>
      </c>
      <c r="S367" s="4" t="n">
        <f aca="false">S366*R366*E366/E367</f>
        <v>6.22453834469296</v>
      </c>
      <c r="T367" s="10" t="e">
        <f aca="false">(($J487/$J367)^(1/10)-1)</f>
        <v>#DIV/0!</v>
      </c>
      <c r="U367" s="10" t="n">
        <f aca="false">(($S487/$S367)^(1/10)-1)</f>
        <v>-1</v>
      </c>
      <c r="V367" s="10" t="e">
        <f aca="false">T367-U367</f>
        <v>#DIV/0!</v>
      </c>
      <c r="W367" s="10"/>
      <c r="X367" s="11"/>
      <c r="Y367" s="28"/>
      <c r="Z367" s="28"/>
    </row>
    <row r="368" customFormat="false" ht="14.65" hidden="false" customHeight="false" outlineLevel="0" collapsed="false">
      <c r="A368" s="1" t="n">
        <v>1900.12</v>
      </c>
      <c r="B368" s="2" t="n">
        <v>6.87</v>
      </c>
      <c r="C368" s="3" t="n">
        <v>0.3</v>
      </c>
      <c r="D368" s="2" t="n">
        <v>0.48</v>
      </c>
      <c r="E368" s="2" t="n">
        <v>7.611651901</v>
      </c>
      <c r="F368" s="3" t="n">
        <f aca="false">F367+1/12</f>
        <v>1900.95833333331</v>
      </c>
      <c r="G368" s="4" t="n">
        <f aca="false">G357*1/12+G369*11/12</f>
        <v>3.10416666666667</v>
      </c>
      <c r="H368" s="3" t="n">
        <f aca="false">B368*$E$1862/E368</f>
        <v>0</v>
      </c>
      <c r="I368" s="3" t="n">
        <f aca="false">C368*$E$1862/E368</f>
        <v>0</v>
      </c>
      <c r="J368" s="5" t="e">
        <f aca="false">J367*((H368+(I368/12))/H367)</f>
        <v>#DIV/0!</v>
      </c>
      <c r="K368" s="3" t="n">
        <f aca="false">D368*$E$1862/E368</f>
        <v>0</v>
      </c>
      <c r="L368" s="5" t="e">
        <f aca="false">K368*(J368/H368)</f>
        <v>#DIV/0!</v>
      </c>
      <c r="M368" s="26" t="e">
        <f aca="false">H368/AVERAGE(K248:K367)</f>
        <v>#DIV/0!</v>
      </c>
      <c r="N368" s="6"/>
      <c r="O368" s="7" t="e">
        <f aca="false">J368/AVERAGE(L248:L367)</f>
        <v>#DIV/0!</v>
      </c>
      <c r="P368" s="7"/>
      <c r="Q368" s="29" t="e">
        <f aca="false">1/M368-(G368/100-(((E368/E248)^(1/10))-1))</f>
        <v>#DIV/0!</v>
      </c>
      <c r="R368" s="4" t="n">
        <f aca="false">((G368/G369+G368/1200+((1+G369/1200)^(-119))*(1-G368/G369)))</f>
        <v>1.00294213392934</v>
      </c>
      <c r="S368" s="4" t="n">
        <f aca="false">S367*R367*E367/E368</f>
        <v>6.32090503936354</v>
      </c>
      <c r="T368" s="10" t="e">
        <f aca="false">(($J488/$J368)^(1/10)-1)</f>
        <v>#DIV/0!</v>
      </c>
      <c r="U368" s="10" t="n">
        <f aca="false">(($S488/$S368)^(1/10)-1)</f>
        <v>-1</v>
      </c>
      <c r="V368" s="10" t="e">
        <f aca="false">T368-U368</f>
        <v>#DIV/0!</v>
      </c>
      <c r="W368" s="10"/>
      <c r="X368" s="11"/>
      <c r="Y368" s="28"/>
      <c r="Z368" s="28"/>
    </row>
    <row r="369" customFormat="false" ht="14.65" hidden="false" customHeight="false" outlineLevel="0" collapsed="false">
      <c r="A369" s="1" t="n">
        <v>1901.01</v>
      </c>
      <c r="B369" s="2" t="n">
        <v>7.07</v>
      </c>
      <c r="C369" s="3" t="n">
        <v>0.3017</v>
      </c>
      <c r="D369" s="2" t="n">
        <v>0.4817</v>
      </c>
      <c r="E369" s="2" t="n">
        <v>7.706792893</v>
      </c>
      <c r="F369" s="3" t="n">
        <f aca="false">F368+1/12</f>
        <v>1901.04166666664</v>
      </c>
      <c r="G369" s="4" t="n">
        <v>3.1</v>
      </c>
      <c r="H369" s="3" t="n">
        <f aca="false">B369*$E$1862/E369</f>
        <v>0</v>
      </c>
      <c r="I369" s="3" t="n">
        <f aca="false">C369*$E$1862/E369</f>
        <v>0</v>
      </c>
      <c r="J369" s="5" t="e">
        <f aca="false">J368*((H369+(I369/12))/H368)</f>
        <v>#DIV/0!</v>
      </c>
      <c r="K369" s="3" t="n">
        <f aca="false">D369*$E$1862/E369</f>
        <v>0</v>
      </c>
      <c r="L369" s="5" t="e">
        <f aca="false">K369*(J369/H369)</f>
        <v>#DIV/0!</v>
      </c>
      <c r="M369" s="26" t="e">
        <f aca="false">H369/AVERAGE(K249:K368)</f>
        <v>#DIV/0!</v>
      </c>
      <c r="N369" s="6"/>
      <c r="O369" s="7" t="e">
        <f aca="false">J369/AVERAGE(L249:L368)</f>
        <v>#DIV/0!</v>
      </c>
      <c r="P369" s="7"/>
      <c r="Q369" s="29" t="e">
        <f aca="false">1/M369-(G369/100-(((E369/E249)^(1/10))-1))</f>
        <v>#DIV/0!</v>
      </c>
      <c r="R369" s="4" t="n">
        <f aca="false">((G369/G370+G369/1200+((1+G370/1200)^(-119))*(1-G369/G370)))</f>
        <v>1.02488542724047</v>
      </c>
      <c r="S369" s="4" t="n">
        <f aca="false">S368*R368*E368/E369</f>
        <v>6.26124031519295</v>
      </c>
      <c r="T369" s="10" t="e">
        <f aca="false">(($J489/$J369)^(1/10)-1)</f>
        <v>#DIV/0!</v>
      </c>
      <c r="U369" s="10" t="n">
        <f aca="false">(($S489/$S369)^(1/10)-1)</f>
        <v>-1</v>
      </c>
      <c r="V369" s="10" t="e">
        <f aca="false">T369-U369</f>
        <v>#DIV/0!</v>
      </c>
      <c r="W369" s="10"/>
      <c r="X369" s="11"/>
      <c r="Y369" s="28"/>
      <c r="Z369" s="28"/>
    </row>
    <row r="370" customFormat="false" ht="14.65" hidden="false" customHeight="false" outlineLevel="0" collapsed="false">
      <c r="A370" s="1" t="n">
        <v>1901.02</v>
      </c>
      <c r="B370" s="2" t="n">
        <v>7.25</v>
      </c>
      <c r="C370" s="3" t="n">
        <v>0.3033</v>
      </c>
      <c r="D370" s="2" t="n">
        <v>0.4833</v>
      </c>
      <c r="E370" s="2" t="n">
        <v>7.611651901</v>
      </c>
      <c r="F370" s="3" t="n">
        <f aca="false">F369+1/12</f>
        <v>1901.12499999997</v>
      </c>
      <c r="G370" s="4" t="n">
        <f aca="false">G369*11/12+G381*1/12</f>
        <v>2.84166666666667</v>
      </c>
      <c r="H370" s="3" t="n">
        <f aca="false">B370*$E$1862/E370</f>
        <v>0</v>
      </c>
      <c r="I370" s="3" t="n">
        <f aca="false">C370*$E$1862/E370</f>
        <v>0</v>
      </c>
      <c r="J370" s="5" t="e">
        <f aca="false">J369*((H370+(I370/12))/H369)</f>
        <v>#DIV/0!</v>
      </c>
      <c r="K370" s="3" t="n">
        <f aca="false">D370*$E$1862/E370</f>
        <v>0</v>
      </c>
      <c r="L370" s="5" t="e">
        <f aca="false">K370*(J370/H370)</f>
        <v>#DIV/0!</v>
      </c>
      <c r="M370" s="26" t="e">
        <f aca="false">H370/AVERAGE(K250:K369)</f>
        <v>#DIV/0!</v>
      </c>
      <c r="N370" s="6"/>
      <c r="O370" s="7" t="e">
        <f aca="false">J370/AVERAGE(L250:L369)</f>
        <v>#DIV/0!</v>
      </c>
      <c r="P370" s="7"/>
      <c r="Q370" s="29" t="e">
        <f aca="false">1/M370-(G370/100-(((E370/E250)^(1/10))-1))</f>
        <v>#DIV/0!</v>
      </c>
      <c r="R370" s="4" t="n">
        <f aca="false">((G370/G371+G370/1200+((1+G371/1200)^(-119))*(1-G370/G371)))</f>
        <v>1.02494651952192</v>
      </c>
      <c r="S370" s="4" t="n">
        <f aca="false">S369*R369*E369/E370</f>
        <v>6.49726320402071</v>
      </c>
      <c r="T370" s="10" t="e">
        <f aca="false">(($J490/$J370)^(1/10)-1)</f>
        <v>#DIV/0!</v>
      </c>
      <c r="U370" s="10" t="n">
        <f aca="false">(($S490/$S370)^(1/10)-1)</f>
        <v>-1</v>
      </c>
      <c r="V370" s="10" t="e">
        <f aca="false">T370-U370</f>
        <v>#DIV/0!</v>
      </c>
      <c r="W370" s="10"/>
      <c r="X370" s="11"/>
      <c r="Y370" s="28"/>
      <c r="Z370" s="28"/>
    </row>
    <row r="371" customFormat="false" ht="14.65" hidden="false" customHeight="false" outlineLevel="0" collapsed="false">
      <c r="A371" s="1" t="n">
        <v>1901.03</v>
      </c>
      <c r="B371" s="2" t="n">
        <v>7.51</v>
      </c>
      <c r="C371" s="3" t="n">
        <v>0.305</v>
      </c>
      <c r="D371" s="2" t="n">
        <v>0.485</v>
      </c>
      <c r="E371" s="2" t="n">
        <v>7.611651901</v>
      </c>
      <c r="F371" s="3" t="n">
        <f aca="false">F370+1/12</f>
        <v>1901.20833333331</v>
      </c>
      <c r="G371" s="4" t="n">
        <f aca="false">G369*10/12+G381*2/12</f>
        <v>2.58333333333333</v>
      </c>
      <c r="H371" s="3" t="n">
        <f aca="false">B371*$E$1862/E371</f>
        <v>0</v>
      </c>
      <c r="I371" s="3" t="n">
        <f aca="false">C371*$E$1862/E371</f>
        <v>0</v>
      </c>
      <c r="J371" s="5" t="e">
        <f aca="false">J370*((H371+(I371/12))/H370)</f>
        <v>#DIV/0!</v>
      </c>
      <c r="K371" s="3" t="n">
        <f aca="false">D371*$E$1862/E371</f>
        <v>0</v>
      </c>
      <c r="L371" s="5" t="e">
        <f aca="false">K371*(J371/H371)</f>
        <v>#DIV/0!</v>
      </c>
      <c r="M371" s="26" t="e">
        <f aca="false">H371/AVERAGE(K251:K370)</f>
        <v>#DIV/0!</v>
      </c>
      <c r="N371" s="6"/>
      <c r="O371" s="7" t="e">
        <f aca="false">J371/AVERAGE(L251:L370)</f>
        <v>#DIV/0!</v>
      </c>
      <c r="P371" s="7"/>
      <c r="Q371" s="29" t="e">
        <f aca="false">1/M371-(G371/100-(((E371/E251)^(1/10))-1))</f>
        <v>#DIV/0!</v>
      </c>
      <c r="R371" s="4" t="n">
        <f aca="false">((G371/G372+G371/1200+((1+G372/1200)^(-119))*(1-G371/G372)))</f>
        <v>1.02501233786654</v>
      </c>
      <c r="S371" s="4" t="n">
        <f aca="false">S370*R370*E370/E371</f>
        <v>6.65934730737887</v>
      </c>
      <c r="T371" s="10" t="e">
        <f aca="false">(($J491/$J371)^(1/10)-1)</f>
        <v>#DIV/0!</v>
      </c>
      <c r="U371" s="10" t="n">
        <f aca="false">(($S491/$S371)^(1/10)-1)</f>
        <v>-1</v>
      </c>
      <c r="V371" s="10" t="e">
        <f aca="false">T371-U371</f>
        <v>#DIV/0!</v>
      </c>
      <c r="W371" s="10"/>
      <c r="X371" s="11"/>
      <c r="Y371" s="28"/>
      <c r="Z371" s="28"/>
    </row>
    <row r="372" customFormat="false" ht="14.65" hidden="false" customHeight="false" outlineLevel="0" collapsed="false">
      <c r="A372" s="1" t="n">
        <v>1901.04</v>
      </c>
      <c r="B372" s="2" t="n">
        <v>8.14</v>
      </c>
      <c r="C372" s="3" t="n">
        <v>0.3067</v>
      </c>
      <c r="D372" s="2" t="n">
        <v>0.4867</v>
      </c>
      <c r="E372" s="2" t="n">
        <v>7.51650281</v>
      </c>
      <c r="F372" s="3" t="n">
        <f aca="false">F371+1/12</f>
        <v>1901.29166666664</v>
      </c>
      <c r="G372" s="4" t="n">
        <f aca="false">G369*9/12+G381*3/12</f>
        <v>2.325</v>
      </c>
      <c r="H372" s="3" t="n">
        <f aca="false">B372*$E$1862/E372</f>
        <v>0</v>
      </c>
      <c r="I372" s="3" t="n">
        <f aca="false">C372*$E$1862/E372</f>
        <v>0</v>
      </c>
      <c r="J372" s="5" t="e">
        <f aca="false">J371*((H372+(I372/12))/H371)</f>
        <v>#DIV/0!</v>
      </c>
      <c r="K372" s="3" t="n">
        <f aca="false">D372*$E$1862/E372</f>
        <v>0</v>
      </c>
      <c r="L372" s="5" t="e">
        <f aca="false">K372*(J372/H372)</f>
        <v>#DIV/0!</v>
      </c>
      <c r="M372" s="26" t="e">
        <f aca="false">H372/AVERAGE(K252:K371)</f>
        <v>#DIV/0!</v>
      </c>
      <c r="N372" s="6"/>
      <c r="O372" s="7" t="e">
        <f aca="false">J372/AVERAGE(L252:L371)</f>
        <v>#DIV/0!</v>
      </c>
      <c r="P372" s="7"/>
      <c r="Q372" s="29" t="e">
        <f aca="false">1/M372-(G372/100-(((E372/E252)^(1/10))-1))</f>
        <v>#DIV/0!</v>
      </c>
      <c r="R372" s="4" t="n">
        <f aca="false">((G372/G373+G372/1200+((1+G373/1200)^(-119))*(1-G372/G373)))</f>
        <v>1.02508297493217</v>
      </c>
      <c r="S372" s="4" t="n">
        <f aca="false">S371*R371*E371/E372</f>
        <v>6.91232028169981</v>
      </c>
      <c r="T372" s="10" t="e">
        <f aca="false">(($J492/$J372)^(1/10)-1)</f>
        <v>#DIV/0!</v>
      </c>
      <c r="U372" s="10" t="n">
        <f aca="false">(($S492/$S372)^(1/10)-1)</f>
        <v>-1</v>
      </c>
      <c r="V372" s="10" t="e">
        <f aca="false">T372-U372</f>
        <v>#DIV/0!</v>
      </c>
      <c r="W372" s="10"/>
      <c r="X372" s="11"/>
      <c r="Y372" s="28"/>
      <c r="Z372" s="28"/>
    </row>
    <row r="373" customFormat="false" ht="14.65" hidden="false" customHeight="false" outlineLevel="0" collapsed="false">
      <c r="A373" s="1" t="n">
        <v>1901.05</v>
      </c>
      <c r="B373" s="2" t="n">
        <v>7.73</v>
      </c>
      <c r="C373" s="3" t="n">
        <v>0.3083</v>
      </c>
      <c r="D373" s="2" t="n">
        <v>0.4883</v>
      </c>
      <c r="E373" s="2" t="n">
        <v>7.51650281</v>
      </c>
      <c r="F373" s="3" t="n">
        <f aca="false">F372+1/12</f>
        <v>1901.37499999997</v>
      </c>
      <c r="G373" s="4" t="n">
        <f aca="false">G369*8/12+G381*4/12</f>
        <v>2.06666666666667</v>
      </c>
      <c r="H373" s="3" t="n">
        <f aca="false">B373*$E$1862/E373</f>
        <v>0</v>
      </c>
      <c r="I373" s="3" t="n">
        <f aca="false">C373*$E$1862/E373</f>
        <v>0</v>
      </c>
      <c r="J373" s="5" t="e">
        <f aca="false">J372*((H373+(I373/12))/H372)</f>
        <v>#DIV/0!</v>
      </c>
      <c r="K373" s="3" t="n">
        <f aca="false">D373*$E$1862/E373</f>
        <v>0</v>
      </c>
      <c r="L373" s="5" t="e">
        <f aca="false">K373*(J373/H373)</f>
        <v>#DIV/0!</v>
      </c>
      <c r="M373" s="26" t="e">
        <f aca="false">H373/AVERAGE(K253:K372)</f>
        <v>#DIV/0!</v>
      </c>
      <c r="N373" s="6"/>
      <c r="O373" s="7" t="e">
        <f aca="false">J373/AVERAGE(L253:L372)</f>
        <v>#DIV/0!</v>
      </c>
      <c r="P373" s="7"/>
      <c r="Q373" s="29" t="e">
        <f aca="false">1/M373-(G373/100-(((E373/E253)^(1/10))-1))</f>
        <v>#DIV/0!</v>
      </c>
      <c r="R373" s="4" t="n">
        <f aca="false">((G373/G374+G373/1200+((1+G374/1200)^(-119))*(1-G373/G374)))</f>
        <v>1.025158525341</v>
      </c>
      <c r="S373" s="4" t="n">
        <f aca="false">S372*R372*E372/E373</f>
        <v>7.08570183804881</v>
      </c>
      <c r="T373" s="10" t="e">
        <f aca="false">(($J493/$J373)^(1/10)-1)</f>
        <v>#DIV/0!</v>
      </c>
      <c r="U373" s="10" t="n">
        <f aca="false">(($S493/$S373)^(1/10)-1)</f>
        <v>-1</v>
      </c>
      <c r="V373" s="10" t="e">
        <f aca="false">T373-U373</f>
        <v>#DIV/0!</v>
      </c>
      <c r="W373" s="10"/>
      <c r="X373" s="11"/>
      <c r="Y373" s="28"/>
      <c r="Z373" s="28"/>
    </row>
    <row r="374" customFormat="false" ht="14.65" hidden="false" customHeight="false" outlineLevel="0" collapsed="false">
      <c r="A374" s="1" t="n">
        <v>1901.06</v>
      </c>
      <c r="B374" s="2" t="n">
        <v>8.5</v>
      </c>
      <c r="C374" s="3" t="n">
        <v>0.31</v>
      </c>
      <c r="D374" s="2" t="n">
        <v>0.49</v>
      </c>
      <c r="E374" s="2" t="n">
        <v>7.51650281</v>
      </c>
      <c r="F374" s="3" t="n">
        <f aca="false">F373+1/12</f>
        <v>1901.45833333331</v>
      </c>
      <c r="G374" s="4" t="n">
        <f aca="false">G369*7/12+G381*5/12</f>
        <v>1.80833333333333</v>
      </c>
      <c r="H374" s="3" t="n">
        <f aca="false">B374*$E$1862/E374</f>
        <v>0</v>
      </c>
      <c r="I374" s="3" t="n">
        <f aca="false">C374*$E$1862/E374</f>
        <v>0</v>
      </c>
      <c r="J374" s="5" t="e">
        <f aca="false">J373*((H374+(I374/12))/H373)</f>
        <v>#DIV/0!</v>
      </c>
      <c r="K374" s="3" t="n">
        <f aca="false">D374*$E$1862/E374</f>
        <v>0</v>
      </c>
      <c r="L374" s="5" t="e">
        <f aca="false">K374*(J374/H374)</f>
        <v>#DIV/0!</v>
      </c>
      <c r="M374" s="26" t="e">
        <f aca="false">H374/AVERAGE(K254:K373)</f>
        <v>#DIV/0!</v>
      </c>
      <c r="N374" s="6"/>
      <c r="O374" s="7" t="e">
        <f aca="false">J374/AVERAGE(L254:L373)</f>
        <v>#DIV/0!</v>
      </c>
      <c r="P374" s="7"/>
      <c r="Q374" s="29" t="e">
        <f aca="false">1/M374-(G374/100-(((E374/E254)^(1/10))-1))</f>
        <v>#DIV/0!</v>
      </c>
      <c r="R374" s="4" t="n">
        <f aca="false">((G374/G375+G374/1200+((1+G375/1200)^(-119))*(1-G374/G375)))</f>
        <v>1.02523908572342</v>
      </c>
      <c r="S374" s="4" t="n">
        <f aca="false">S373*R373*E373/E374</f>
        <v>7.26396764730012</v>
      </c>
      <c r="T374" s="10" t="e">
        <f aca="false">(($J494/$J374)^(1/10)-1)</f>
        <v>#DIV/0!</v>
      </c>
      <c r="U374" s="10" t="n">
        <f aca="false">(($S494/$S374)^(1/10)-1)</f>
        <v>-1</v>
      </c>
      <c r="V374" s="10" t="e">
        <f aca="false">T374-U374</f>
        <v>#DIV/0!</v>
      </c>
      <c r="W374" s="10"/>
      <c r="X374" s="11"/>
      <c r="Y374" s="28"/>
      <c r="Z374" s="28"/>
    </row>
    <row r="375" customFormat="false" ht="14.65" hidden="false" customHeight="false" outlineLevel="0" collapsed="false">
      <c r="A375" s="1" t="n">
        <v>1901.07</v>
      </c>
      <c r="B375" s="2" t="n">
        <v>7.93</v>
      </c>
      <c r="C375" s="3" t="n">
        <v>0.3117</v>
      </c>
      <c r="D375" s="2" t="n">
        <v>0.4917</v>
      </c>
      <c r="E375" s="2" t="n">
        <v>7.611651901</v>
      </c>
      <c r="F375" s="3" t="n">
        <f aca="false">F374+1/12</f>
        <v>1901.54166666664</v>
      </c>
      <c r="G375" s="4" t="n">
        <f aca="false">G369*6/12+G381*6/12</f>
        <v>1.55</v>
      </c>
      <c r="H375" s="3" t="n">
        <f aca="false">B375*$E$1862/E375</f>
        <v>0</v>
      </c>
      <c r="I375" s="3" t="n">
        <f aca="false">C375*$E$1862/E375</f>
        <v>0</v>
      </c>
      <c r="J375" s="5" t="e">
        <f aca="false">J374*((H375+(I375/12))/H374)</f>
        <v>#DIV/0!</v>
      </c>
      <c r="K375" s="3" t="n">
        <f aca="false">D375*$E$1862/E375</f>
        <v>0</v>
      </c>
      <c r="L375" s="5" t="e">
        <f aca="false">K375*(J375/H375)</f>
        <v>#DIV/0!</v>
      </c>
      <c r="M375" s="26" t="e">
        <f aca="false">H375/AVERAGE(K255:K374)</f>
        <v>#DIV/0!</v>
      </c>
      <c r="N375" s="6"/>
      <c r="O375" s="7" t="e">
        <f aca="false">J375/AVERAGE(L255:L374)</f>
        <v>#DIV/0!</v>
      </c>
      <c r="P375" s="7"/>
      <c r="Q375" s="29" t="e">
        <f aca="false">1/M375-(G375/100-(((E375/E255)^(1/10))-1))</f>
        <v>#DIV/0!</v>
      </c>
      <c r="R375" s="4" t="n">
        <f aca="false">((G375/G376+G375/1200+((1+G376/1200)^(-119))*(1-G375/G376)))</f>
        <v>1.02532475476291</v>
      </c>
      <c r="S375" s="4" t="n">
        <f aca="false">S374*R374*E374/E375</f>
        <v>7.3542088871606</v>
      </c>
      <c r="T375" s="10" t="e">
        <f aca="false">(($J495/$J375)^(1/10)-1)</f>
        <v>#DIV/0!</v>
      </c>
      <c r="U375" s="10" t="n">
        <f aca="false">(($S495/$S375)^(1/10)-1)</f>
        <v>-1</v>
      </c>
      <c r="V375" s="10" t="e">
        <f aca="false">T375-U375</f>
        <v>#DIV/0!</v>
      </c>
      <c r="W375" s="10"/>
      <c r="X375" s="11"/>
      <c r="Y375" s="28"/>
      <c r="Z375" s="28"/>
    </row>
    <row r="376" customFormat="false" ht="14.65" hidden="false" customHeight="false" outlineLevel="0" collapsed="false">
      <c r="A376" s="1" t="n">
        <v>1901.08</v>
      </c>
      <c r="B376" s="2" t="n">
        <v>8.04</v>
      </c>
      <c r="C376" s="3" t="n">
        <v>0.3133</v>
      </c>
      <c r="D376" s="2" t="n">
        <v>0.4933</v>
      </c>
      <c r="E376" s="2" t="n">
        <v>7.706792893</v>
      </c>
      <c r="F376" s="3" t="n">
        <f aca="false">F375+1/12</f>
        <v>1901.62499999997</v>
      </c>
      <c r="G376" s="4" t="n">
        <f aca="false">G369*5/12+G381*7/12</f>
        <v>1.29166666666667</v>
      </c>
      <c r="H376" s="3" t="n">
        <f aca="false">B376*$E$1862/E376</f>
        <v>0</v>
      </c>
      <c r="I376" s="3" t="n">
        <f aca="false">C376*$E$1862/E376</f>
        <v>0</v>
      </c>
      <c r="J376" s="5" t="e">
        <f aca="false">J375*((H376+(I376/12))/H375)</f>
        <v>#DIV/0!</v>
      </c>
      <c r="K376" s="3" t="n">
        <f aca="false">D376*$E$1862/E376</f>
        <v>0</v>
      </c>
      <c r="L376" s="5" t="e">
        <f aca="false">K376*(J376/H376)</f>
        <v>#DIV/0!</v>
      </c>
      <c r="M376" s="26" t="e">
        <f aca="false">H376/AVERAGE(K256:K375)</f>
        <v>#DIV/0!</v>
      </c>
      <c r="N376" s="6"/>
      <c r="O376" s="7" t="e">
        <f aca="false">J376/AVERAGE(L256:L375)</f>
        <v>#DIV/0!</v>
      </c>
      <c r="P376" s="7"/>
      <c r="Q376" s="29" t="e">
        <f aca="false">1/M376-(G376/100-(((E376/E256)^(1/10))-1))</f>
        <v>#DIV/0!</v>
      </c>
      <c r="R376" s="4" t="n">
        <f aca="false">((G376/G377+G376/1200+((1+G377/1200)^(-119))*(1-G376/G377)))</f>
        <v>1.02541563324199</v>
      </c>
      <c r="S376" s="4" t="n">
        <f aca="false">S375*R375*E375/E376</f>
        <v>7.44736491847491</v>
      </c>
      <c r="T376" s="10" t="e">
        <f aca="false">(($J496/$J376)^(1/10)-1)</f>
        <v>#DIV/0!</v>
      </c>
      <c r="U376" s="10" t="n">
        <f aca="false">(($S496/$S376)^(1/10)-1)</f>
        <v>-1</v>
      </c>
      <c r="V376" s="10" t="e">
        <f aca="false">T376-U376</f>
        <v>#DIV/0!</v>
      </c>
      <c r="W376" s="10"/>
      <c r="X376" s="11"/>
      <c r="Y376" s="28"/>
      <c r="Z376" s="28"/>
    </row>
    <row r="377" customFormat="false" ht="14.65" hidden="false" customHeight="false" outlineLevel="0" collapsed="false">
      <c r="A377" s="1" t="n">
        <v>1901.09</v>
      </c>
      <c r="B377" s="2" t="n">
        <v>8</v>
      </c>
      <c r="C377" s="3" t="n">
        <v>0.315</v>
      </c>
      <c r="D377" s="2" t="n">
        <v>0.495</v>
      </c>
      <c r="E377" s="2" t="n">
        <v>7.801941983</v>
      </c>
      <c r="F377" s="3" t="n">
        <f aca="false">F376+1/12</f>
        <v>1901.70833333331</v>
      </c>
      <c r="G377" s="4" t="n">
        <f aca="false">G369*4/12+G381*8/12</f>
        <v>1.03333333333333</v>
      </c>
      <c r="H377" s="3" t="n">
        <f aca="false">B377*$E$1862/E377</f>
        <v>0</v>
      </c>
      <c r="I377" s="3" t="n">
        <f aca="false">C377*$E$1862/E377</f>
        <v>0</v>
      </c>
      <c r="J377" s="5" t="e">
        <f aca="false">J376*((H377+(I377/12))/H376)</f>
        <v>#DIV/0!</v>
      </c>
      <c r="K377" s="3" t="n">
        <f aca="false">D377*$E$1862/E377</f>
        <v>0</v>
      </c>
      <c r="L377" s="5" t="e">
        <f aca="false">K377*(J377/H377)</f>
        <v>#DIV/0!</v>
      </c>
      <c r="M377" s="26" t="e">
        <f aca="false">H377/AVERAGE(K257:K376)</f>
        <v>#DIV/0!</v>
      </c>
      <c r="N377" s="6"/>
      <c r="O377" s="7" t="e">
        <f aca="false">J377/AVERAGE(L257:L376)</f>
        <v>#DIV/0!</v>
      </c>
      <c r="P377" s="7"/>
      <c r="Q377" s="29" t="e">
        <f aca="false">1/M377-(G377/100-(((E377/E257)^(1/10))-1))</f>
        <v>#DIV/0!</v>
      </c>
      <c r="R377" s="4" t="n">
        <f aca="false">((G377/G378+G377/1200+((1+G378/1200)^(-119))*(1-G377/G378)))</f>
        <v>1.02551182408919</v>
      </c>
      <c r="S377" s="4" t="n">
        <f aca="false">S376*R376*E376/E377</f>
        <v>7.54351122109858</v>
      </c>
      <c r="T377" s="10" t="e">
        <f aca="false">(($J497/$J377)^(1/10)-1)</f>
        <v>#DIV/0!</v>
      </c>
      <c r="U377" s="10" t="n">
        <f aca="false">(($S497/$S377)^(1/10)-1)</f>
        <v>-1</v>
      </c>
      <c r="V377" s="10" t="e">
        <f aca="false">T377-U377</f>
        <v>#DIV/0!</v>
      </c>
      <c r="W377" s="10"/>
      <c r="X377" s="11"/>
      <c r="Y377" s="28"/>
      <c r="Z377" s="28"/>
    </row>
    <row r="378" customFormat="false" ht="14.65" hidden="false" customHeight="false" outlineLevel="0" collapsed="false">
      <c r="A378" s="1" t="n">
        <v>1901.1</v>
      </c>
      <c r="B378" s="2" t="n">
        <v>7.91</v>
      </c>
      <c r="C378" s="3" t="n">
        <v>0.3167</v>
      </c>
      <c r="D378" s="2" t="n">
        <v>0.4967</v>
      </c>
      <c r="E378" s="2" t="n">
        <v>7.801941983</v>
      </c>
      <c r="F378" s="3" t="n">
        <f aca="false">F377+1/12</f>
        <v>1901.79166666664</v>
      </c>
      <c r="G378" s="4" t="n">
        <f aca="false">G369*3/12+G381*9/12</f>
        <v>0.775</v>
      </c>
      <c r="H378" s="3" t="n">
        <f aca="false">B378*$E$1862/E378</f>
        <v>0</v>
      </c>
      <c r="I378" s="3" t="n">
        <f aca="false">C378*$E$1862/E378</f>
        <v>0</v>
      </c>
      <c r="J378" s="5" t="e">
        <f aca="false">J377*((H378+(I378/12))/H377)</f>
        <v>#DIV/0!</v>
      </c>
      <c r="K378" s="3" t="n">
        <f aca="false">D378*$E$1862/E378</f>
        <v>0</v>
      </c>
      <c r="L378" s="5" t="e">
        <f aca="false">K378*(J378/H378)</f>
        <v>#DIV/0!</v>
      </c>
      <c r="M378" s="26" t="e">
        <f aca="false">H378/AVERAGE(K258:K377)</f>
        <v>#DIV/0!</v>
      </c>
      <c r="N378" s="6"/>
      <c r="O378" s="7" t="e">
        <f aca="false">J378/AVERAGE(L258:L377)</f>
        <v>#DIV/0!</v>
      </c>
      <c r="P378" s="7"/>
      <c r="Q378" s="29" t="e">
        <f aca="false">1/M378-(G378/100-(((E378/E258)^(1/10))-1))</f>
        <v>#DIV/0!</v>
      </c>
      <c r="R378" s="4" t="n">
        <f aca="false">((G378/G379+G378/1200+((1+G379/1200)^(-119))*(1-G378/G379)))</f>
        <v>1.0256134324272</v>
      </c>
      <c r="S378" s="4" t="n">
        <f aca="false">S377*R377*E377/E378</f>
        <v>7.7359599523861</v>
      </c>
      <c r="T378" s="10" t="e">
        <f aca="false">(($J498/$J378)^(1/10)-1)</f>
        <v>#DIV/0!</v>
      </c>
      <c r="U378" s="10" t="n">
        <f aca="false">(($S498/$S378)^(1/10)-1)</f>
        <v>-1</v>
      </c>
      <c r="V378" s="10" t="e">
        <f aca="false">T378-U378</f>
        <v>#DIV/0!</v>
      </c>
      <c r="W378" s="10"/>
      <c r="X378" s="11"/>
      <c r="Y378" s="28"/>
      <c r="Z378" s="28"/>
    </row>
    <row r="379" customFormat="false" ht="14.65" hidden="false" customHeight="false" outlineLevel="0" collapsed="false">
      <c r="A379" s="1" t="n">
        <v>1901.11</v>
      </c>
      <c r="B379" s="2" t="n">
        <v>8.08</v>
      </c>
      <c r="C379" s="3" t="n">
        <v>0.3183</v>
      </c>
      <c r="D379" s="2" t="n">
        <v>0.4983</v>
      </c>
      <c r="E379" s="2" t="n">
        <v>7.897091074</v>
      </c>
      <c r="F379" s="3" t="n">
        <f aca="false">F378+1/12</f>
        <v>1901.87499999997</v>
      </c>
      <c r="G379" s="4" t="n">
        <f aca="false">G369*2/12+G381*10/12</f>
        <v>0.516666666666667</v>
      </c>
      <c r="H379" s="3" t="n">
        <f aca="false">B379*$E$1862/E379</f>
        <v>0</v>
      </c>
      <c r="I379" s="3" t="n">
        <f aca="false">C379*$E$1862/E379</f>
        <v>0</v>
      </c>
      <c r="J379" s="5" t="e">
        <f aca="false">J378*((H379+(I379/12))/H378)</f>
        <v>#DIV/0!</v>
      </c>
      <c r="K379" s="3" t="n">
        <f aca="false">D379*$E$1862/E379</f>
        <v>0</v>
      </c>
      <c r="L379" s="5" t="e">
        <f aca="false">K379*(J379/H379)</f>
        <v>#DIV/0!</v>
      </c>
      <c r="M379" s="26" t="e">
        <f aca="false">H379/AVERAGE(K259:K378)</f>
        <v>#DIV/0!</v>
      </c>
      <c r="N379" s="6"/>
      <c r="O379" s="7" t="e">
        <f aca="false">J379/AVERAGE(L259:L378)</f>
        <v>#DIV/0!</v>
      </c>
      <c r="P379" s="7"/>
      <c r="Q379" s="29" t="e">
        <f aca="false">1/M379-(G379/100-(((E379/E259)^(1/10))-1))</f>
        <v>#DIV/0!</v>
      </c>
      <c r="R379" s="4" t="n">
        <f aca="false">((G379/G380+G379/1200+((1+G380/1200)^(-119))*(1-G379/G380)))</f>
        <v>1.02572056562202</v>
      </c>
      <c r="S379" s="4" t="n">
        <f aca="false">S378*R378*E378/E379</f>
        <v>7.8385093887109</v>
      </c>
      <c r="T379" s="10" t="e">
        <f aca="false">(($J499/$J379)^(1/10)-1)</f>
        <v>#DIV/0!</v>
      </c>
      <c r="U379" s="10" t="n">
        <f aca="false">(($S499/$S379)^(1/10)-1)</f>
        <v>-1</v>
      </c>
      <c r="V379" s="10" t="e">
        <f aca="false">T379-U379</f>
        <v>#DIV/0!</v>
      </c>
      <c r="W379" s="10"/>
      <c r="X379" s="11"/>
      <c r="Y379" s="28"/>
      <c r="Z379" s="28"/>
    </row>
    <row r="380" customFormat="false" ht="14.65" hidden="false" customHeight="false" outlineLevel="0" collapsed="false">
      <c r="A380" s="1" t="n">
        <v>1901.12</v>
      </c>
      <c r="B380" s="2" t="n">
        <v>7.95</v>
      </c>
      <c r="C380" s="3" t="n">
        <v>0.32</v>
      </c>
      <c r="D380" s="2" t="n">
        <v>0.5</v>
      </c>
      <c r="E380" s="2" t="n">
        <v>7.992232066</v>
      </c>
      <c r="F380" s="3" t="n">
        <f aca="false">F379+1/12</f>
        <v>1901.95833333331</v>
      </c>
      <c r="G380" s="4" t="n">
        <f aca="false">G369*1/12+G381*11/12</f>
        <v>0.258333333333333</v>
      </c>
      <c r="H380" s="3" t="n">
        <f aca="false">B380*$E$1862/E380</f>
        <v>0</v>
      </c>
      <c r="I380" s="3" t="n">
        <f aca="false">C380*$E$1862/E380</f>
        <v>0</v>
      </c>
      <c r="J380" s="5" t="e">
        <f aca="false">J379*((H380+(I380/12))/H379)</f>
        <v>#DIV/0!</v>
      </c>
      <c r="K380" s="3" t="n">
        <f aca="false">D380*$E$1862/E380</f>
        <v>0</v>
      </c>
      <c r="L380" s="5" t="e">
        <f aca="false">K380*(J380/H380)</f>
        <v>#DIV/0!</v>
      </c>
      <c r="M380" s="26" t="e">
        <f aca="false">H380/AVERAGE(K260:K379)</f>
        <v>#DIV/0!</v>
      </c>
      <c r="N380" s="6"/>
      <c r="O380" s="7" t="e">
        <f aca="false">J380/AVERAGE(L260:L379)</f>
        <v>#DIV/0!</v>
      </c>
      <c r="P380" s="7"/>
      <c r="Q380" s="29" t="e">
        <f aca="false">1/M380-(G380/100-(((E380/E260)^(1/10))-1))</f>
        <v>#DIV/0!</v>
      </c>
      <c r="R380" s="4" t="e">
        <f aca="false">((G380/G381+G380/1200+((1+G381/1200)^(-119))*(1-G380/G381)))</f>
        <v>#DIV/0!</v>
      </c>
      <c r="S380" s="4" t="n">
        <f aca="false">S379*R379*E379/E380</f>
        <v>7.94440922172009</v>
      </c>
      <c r="T380" s="10" t="e">
        <f aca="false">(($J500/$J380)^(1/10)-1)</f>
        <v>#DIV/0!</v>
      </c>
      <c r="U380" s="10" t="n">
        <f aca="false">(($S500/$S380)^(1/10)-1)</f>
        <v>-1</v>
      </c>
      <c r="V380" s="10" t="e">
        <f aca="false">T380-U380</f>
        <v>#DIV/0!</v>
      </c>
      <c r="W380" s="10"/>
      <c r="X380" s="11"/>
      <c r="Y380" s="28"/>
      <c r="Z380" s="2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2025-06-17T09:04:55Z</dcterms:created>
  <dc:creator/>
  <dc:description/>
  <dc:language>zh-TW</dc:language>
  <cp:lastModifiedBy/>
  <dcterms:modified xsi:type="dcterms:W3CDTF">2025-06-17T09:05:31Z</dcterms:modified>
  <cp:revision>1</cp:revision>
  <dc:subject/>
  <dc:title/>
</cp:coreProperties>
</file>